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dougvh/Desktop/MG132_May/"/>
    </mc:Choice>
  </mc:AlternateContent>
  <bookViews>
    <workbookView xWindow="12680" yWindow="1660" windowWidth="27760" windowHeight="16380" tabRatio="500"/>
  </bookViews>
  <sheets>
    <sheet name="3 hr" sheetId="1" r:id="rId1"/>
    <sheet name="8 hr" sheetId="2" r:id="rId2"/>
    <sheet name="48 h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R26" i="3" l="1"/>
  <c r="BS26" i="3"/>
  <c r="BT26" i="3"/>
  <c r="BU26" i="3"/>
  <c r="BW26" i="3"/>
  <c r="BV26" i="3"/>
  <c r="BR25" i="3"/>
  <c r="BS25" i="3"/>
  <c r="BT25" i="3"/>
  <c r="BU25" i="3"/>
  <c r="BW25" i="3"/>
  <c r="BV25" i="3"/>
  <c r="BR24" i="3"/>
  <c r="BS24" i="3"/>
  <c r="BT24" i="3"/>
  <c r="BU24" i="3"/>
  <c r="BW24" i="3"/>
  <c r="BV24" i="3"/>
  <c r="BR23" i="3"/>
  <c r="BS23" i="3"/>
  <c r="BT23" i="3"/>
  <c r="BU23" i="3"/>
  <c r="BW23" i="3"/>
  <c r="BV23" i="3"/>
  <c r="BR22" i="3"/>
  <c r="BS22" i="3"/>
  <c r="BT22" i="3"/>
  <c r="BU22" i="3"/>
  <c r="BW22" i="3"/>
  <c r="BV22" i="3"/>
  <c r="BR21" i="3"/>
  <c r="BS21" i="3"/>
  <c r="BT21" i="3"/>
  <c r="BU21" i="3"/>
  <c r="BW21" i="3"/>
  <c r="BV21" i="3"/>
  <c r="BR20" i="3"/>
  <c r="BS20" i="3"/>
  <c r="BT20" i="3"/>
  <c r="BU20" i="3"/>
  <c r="BW20" i="3"/>
  <c r="BV20" i="3"/>
  <c r="BR19" i="3"/>
  <c r="BS19" i="3"/>
  <c r="BT19" i="3"/>
  <c r="BU19" i="3"/>
  <c r="BW19" i="3"/>
  <c r="BV19" i="3"/>
  <c r="BR18" i="3"/>
  <c r="BS18" i="3"/>
  <c r="BT18" i="3"/>
  <c r="BU18" i="3"/>
  <c r="BW18" i="3"/>
  <c r="BV18" i="3"/>
  <c r="BR17" i="3"/>
  <c r="BS17" i="3"/>
  <c r="BT17" i="3"/>
  <c r="BU17" i="3"/>
  <c r="BW17" i="3"/>
  <c r="BV17" i="3"/>
  <c r="BR16" i="3"/>
  <c r="BS16" i="3"/>
  <c r="BT16" i="3"/>
  <c r="BU16" i="3"/>
  <c r="BW16" i="3"/>
  <c r="BV16" i="3"/>
  <c r="BR15" i="3"/>
  <c r="BS15" i="3"/>
  <c r="BT15" i="3"/>
  <c r="BU15" i="3"/>
  <c r="BW15" i="3"/>
  <c r="BV15" i="3"/>
  <c r="BR14" i="3"/>
  <c r="BS14" i="3"/>
  <c r="BT14" i="3"/>
  <c r="BU14" i="3"/>
  <c r="BW14" i="3"/>
  <c r="BV14" i="3"/>
  <c r="BW13" i="3"/>
  <c r="BV13" i="3"/>
  <c r="BR12" i="3"/>
  <c r="BS12" i="3"/>
  <c r="BT12" i="3"/>
  <c r="BU12" i="3"/>
  <c r="BW12" i="3"/>
  <c r="BV12" i="3"/>
  <c r="BR11" i="3"/>
  <c r="BS11" i="3"/>
  <c r="BT11" i="3"/>
  <c r="BU11" i="3"/>
  <c r="BW11" i="3"/>
  <c r="BV11" i="3"/>
  <c r="BW10" i="3"/>
  <c r="BV10" i="3"/>
  <c r="BR9" i="3"/>
  <c r="BS9" i="3"/>
  <c r="BT9" i="3"/>
  <c r="BU9" i="3"/>
  <c r="BW9" i="3"/>
  <c r="BV9" i="3"/>
  <c r="BR8" i="3"/>
  <c r="BS8" i="3"/>
  <c r="BT8" i="3"/>
  <c r="BU8" i="3"/>
  <c r="BW8" i="3"/>
  <c r="BV8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7" i="3"/>
  <c r="AC46" i="3"/>
  <c r="AE46" i="3"/>
  <c r="AG46" i="3"/>
  <c r="AC45" i="3"/>
  <c r="AE45" i="3"/>
  <c r="AG45" i="3"/>
  <c r="AC44" i="3"/>
  <c r="AE44" i="3"/>
  <c r="AG44" i="3"/>
  <c r="AC43" i="3"/>
  <c r="AE43" i="3"/>
  <c r="AG43" i="3"/>
  <c r="AC42" i="3"/>
  <c r="AE42" i="3"/>
  <c r="AG42" i="3"/>
  <c r="AC41" i="3"/>
  <c r="AE41" i="3"/>
  <c r="AG41" i="3"/>
  <c r="AC40" i="3"/>
  <c r="AE40" i="3"/>
  <c r="AG40" i="3"/>
  <c r="AC39" i="3"/>
  <c r="AE39" i="3"/>
  <c r="AG39" i="3"/>
  <c r="AC38" i="3"/>
  <c r="AE38" i="3"/>
  <c r="AG38" i="3"/>
  <c r="AC37" i="3"/>
  <c r="AE37" i="3"/>
  <c r="AG37" i="3"/>
  <c r="AC36" i="3"/>
  <c r="AE36" i="3"/>
  <c r="AG36" i="3"/>
  <c r="AC35" i="3"/>
  <c r="AE35" i="3"/>
  <c r="AG35" i="3"/>
  <c r="AC34" i="3"/>
  <c r="AE34" i="3"/>
  <c r="AG34" i="3"/>
  <c r="AC33" i="3"/>
  <c r="AE33" i="3"/>
  <c r="AG33" i="3"/>
  <c r="AC32" i="3"/>
  <c r="AE32" i="3"/>
  <c r="AG32" i="3"/>
  <c r="AC31" i="3"/>
  <c r="AE31" i="3"/>
  <c r="AG31" i="3"/>
  <c r="AC30" i="3"/>
  <c r="AE30" i="3"/>
  <c r="AG30" i="3"/>
  <c r="AC29" i="3"/>
  <c r="AE29" i="3"/>
  <c r="AG29" i="3"/>
  <c r="AC28" i="3"/>
  <c r="AE28" i="3"/>
  <c r="AG28" i="3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7" i="2"/>
  <c r="AC45" i="2"/>
  <c r="AE45" i="2"/>
  <c r="AG45" i="2"/>
  <c r="AC44" i="2"/>
  <c r="AE44" i="2"/>
  <c r="AG44" i="2"/>
  <c r="AC43" i="2"/>
  <c r="AE43" i="2"/>
  <c r="AG43" i="2"/>
  <c r="AC42" i="2"/>
  <c r="AE42" i="2"/>
  <c r="AG42" i="2"/>
  <c r="AC41" i="2"/>
  <c r="AE41" i="2"/>
  <c r="AG41" i="2"/>
  <c r="AC40" i="2"/>
  <c r="AE40" i="2"/>
  <c r="AG40" i="2"/>
  <c r="AC39" i="2"/>
  <c r="AE39" i="2"/>
  <c r="AG39" i="2"/>
  <c r="AC38" i="2"/>
  <c r="AE38" i="2"/>
  <c r="AG38" i="2"/>
  <c r="AC37" i="2"/>
  <c r="AE37" i="2"/>
  <c r="AG37" i="2"/>
  <c r="AC36" i="2"/>
  <c r="AE36" i="2"/>
  <c r="AG36" i="2"/>
  <c r="AC35" i="2"/>
  <c r="AE35" i="2"/>
  <c r="AG35" i="2"/>
  <c r="AC34" i="2"/>
  <c r="AE34" i="2"/>
  <c r="AG34" i="2"/>
  <c r="AC33" i="2"/>
  <c r="AE33" i="2"/>
  <c r="AG33" i="2"/>
  <c r="AC32" i="2"/>
  <c r="AE32" i="2"/>
  <c r="AG32" i="2"/>
  <c r="AC31" i="2"/>
  <c r="AE31" i="2"/>
  <c r="AG31" i="2"/>
  <c r="AC30" i="2"/>
  <c r="AE30" i="2"/>
  <c r="AG30" i="2"/>
  <c r="AC29" i="2"/>
  <c r="AE29" i="2"/>
  <c r="AG29" i="2"/>
  <c r="AC28" i="2"/>
  <c r="AE28" i="2"/>
  <c r="AG28" i="2"/>
  <c r="AC27" i="2"/>
  <c r="AE27" i="2"/>
  <c r="AG27" i="2"/>
  <c r="BR26" i="1"/>
  <c r="BS26" i="1"/>
  <c r="BT26" i="1"/>
  <c r="BU26" i="1"/>
  <c r="BW26" i="1"/>
  <c r="BV26" i="1"/>
  <c r="BR25" i="1"/>
  <c r="BS25" i="1"/>
  <c r="BT25" i="1"/>
  <c r="BU25" i="1"/>
  <c r="BW25" i="1"/>
  <c r="BV25" i="1"/>
  <c r="BR24" i="1"/>
  <c r="BS24" i="1"/>
  <c r="BT24" i="1"/>
  <c r="BU24" i="1"/>
  <c r="BW24" i="1"/>
  <c r="BV24" i="1"/>
  <c r="BR23" i="1"/>
  <c r="BS23" i="1"/>
  <c r="BT23" i="1"/>
  <c r="BU23" i="1"/>
  <c r="BW23" i="1"/>
  <c r="BV23" i="1"/>
  <c r="BR22" i="1"/>
  <c r="BS22" i="1"/>
  <c r="BT22" i="1"/>
  <c r="BU22" i="1"/>
  <c r="BW22" i="1"/>
  <c r="BV22" i="1"/>
  <c r="BR21" i="1"/>
  <c r="BS21" i="1"/>
  <c r="BT21" i="1"/>
  <c r="BU21" i="1"/>
  <c r="BW21" i="1"/>
  <c r="BV21" i="1"/>
  <c r="BR20" i="1"/>
  <c r="BS20" i="1"/>
  <c r="BT20" i="1"/>
  <c r="BU20" i="1"/>
  <c r="BW20" i="1"/>
  <c r="BV20" i="1"/>
  <c r="BR19" i="1"/>
  <c r="BS19" i="1"/>
  <c r="BT19" i="1"/>
  <c r="BU19" i="1"/>
  <c r="BW19" i="1"/>
  <c r="BV19" i="1"/>
  <c r="BR18" i="1"/>
  <c r="BS18" i="1"/>
  <c r="BT18" i="1"/>
  <c r="BU18" i="1"/>
  <c r="BW18" i="1"/>
  <c r="BV18" i="1"/>
  <c r="BR17" i="1"/>
  <c r="BS17" i="1"/>
  <c r="BW17" i="1"/>
  <c r="BV17" i="1"/>
  <c r="BU17" i="1"/>
  <c r="BT17" i="1"/>
  <c r="BR16" i="1"/>
  <c r="BS16" i="1"/>
  <c r="BT16" i="1"/>
  <c r="BU16" i="1"/>
  <c r="BW16" i="1"/>
  <c r="BV16" i="1"/>
  <c r="BR15" i="1"/>
  <c r="BS15" i="1"/>
  <c r="BT15" i="1"/>
  <c r="BU15" i="1"/>
  <c r="BW15" i="1"/>
  <c r="BV15" i="1"/>
  <c r="BR14" i="1"/>
  <c r="BS14" i="1"/>
  <c r="BT14" i="1"/>
  <c r="BU14" i="1"/>
  <c r="BW14" i="1"/>
  <c r="BV14" i="1"/>
  <c r="BR13" i="1"/>
  <c r="BW13" i="1"/>
  <c r="BV13" i="1"/>
  <c r="BU13" i="1"/>
  <c r="BT13" i="1"/>
  <c r="BS13" i="1"/>
  <c r="BR12" i="1"/>
  <c r="BS12" i="1"/>
  <c r="BT12" i="1"/>
  <c r="BU12" i="1"/>
  <c r="BW12" i="1"/>
  <c r="BV12" i="1"/>
  <c r="BR11" i="1"/>
  <c r="BS11" i="1"/>
  <c r="BT11" i="1"/>
  <c r="BU11" i="1"/>
  <c r="BW11" i="1"/>
  <c r="BV11" i="1"/>
  <c r="BR10" i="1"/>
  <c r="BS10" i="1"/>
  <c r="BW10" i="1"/>
  <c r="BV10" i="1"/>
  <c r="BU10" i="1"/>
  <c r="BT10" i="1"/>
  <c r="BR9" i="1"/>
  <c r="BS9" i="1"/>
  <c r="BT9" i="1"/>
  <c r="BU9" i="1"/>
  <c r="BW9" i="1"/>
  <c r="BV9" i="1"/>
  <c r="BR8" i="1"/>
  <c r="BS8" i="1"/>
  <c r="BT8" i="1"/>
  <c r="BU8" i="1"/>
  <c r="BW8" i="1"/>
  <c r="BV8" i="1"/>
  <c r="BD26" i="1"/>
  <c r="BE26" i="1"/>
  <c r="BF26" i="1"/>
  <c r="BG26" i="1"/>
  <c r="BH26" i="1"/>
  <c r="BJ26" i="1"/>
  <c r="BI26" i="1"/>
  <c r="BD25" i="1"/>
  <c r="BE25" i="1"/>
  <c r="BF25" i="1"/>
  <c r="BG25" i="1"/>
  <c r="BH25" i="1"/>
  <c r="BJ25" i="1"/>
  <c r="BI25" i="1"/>
  <c r="BD24" i="1"/>
  <c r="BE24" i="1"/>
  <c r="BF24" i="1"/>
  <c r="BG24" i="1"/>
  <c r="BH24" i="1"/>
  <c r="BJ24" i="1"/>
  <c r="BI24" i="1"/>
  <c r="BD23" i="1"/>
  <c r="BE23" i="1"/>
  <c r="BF23" i="1"/>
  <c r="BG23" i="1"/>
  <c r="BH23" i="1"/>
  <c r="BJ23" i="1"/>
  <c r="BI23" i="1"/>
  <c r="BD22" i="1"/>
  <c r="BE22" i="1"/>
  <c r="BF22" i="1"/>
  <c r="BG22" i="1"/>
  <c r="BH22" i="1"/>
  <c r="BJ22" i="1"/>
  <c r="BI22" i="1"/>
  <c r="BD21" i="1"/>
  <c r="BE21" i="1"/>
  <c r="BF21" i="1"/>
  <c r="BG21" i="1"/>
  <c r="BH21" i="1"/>
  <c r="BJ21" i="1"/>
  <c r="BI21" i="1"/>
  <c r="BD20" i="1"/>
  <c r="BE20" i="1"/>
  <c r="BF20" i="1"/>
  <c r="BG20" i="1"/>
  <c r="BH20" i="1"/>
  <c r="BJ20" i="1"/>
  <c r="BI20" i="1"/>
  <c r="BD19" i="1"/>
  <c r="BE19" i="1"/>
  <c r="BF19" i="1"/>
  <c r="BG19" i="1"/>
  <c r="BH19" i="1"/>
  <c r="BJ19" i="1"/>
  <c r="BI19" i="1"/>
  <c r="BD18" i="1"/>
  <c r="BE18" i="1"/>
  <c r="BF18" i="1"/>
  <c r="BG18" i="1"/>
  <c r="BH18" i="1"/>
  <c r="BJ18" i="1"/>
  <c r="BI18" i="1"/>
  <c r="BD17" i="1"/>
  <c r="BE17" i="1"/>
  <c r="BF17" i="1"/>
  <c r="BG17" i="1"/>
  <c r="BH17" i="1"/>
  <c r="BJ17" i="1"/>
  <c r="BI17" i="1"/>
  <c r="BD16" i="1"/>
  <c r="BE16" i="1"/>
  <c r="BF16" i="1"/>
  <c r="BG16" i="1"/>
  <c r="BH16" i="1"/>
  <c r="BJ16" i="1"/>
  <c r="BI16" i="1"/>
  <c r="BD15" i="1"/>
  <c r="BE15" i="1"/>
  <c r="BF15" i="1"/>
  <c r="BG15" i="1"/>
  <c r="BH15" i="1"/>
  <c r="BJ15" i="1"/>
  <c r="BI15" i="1"/>
  <c r="BD14" i="1"/>
  <c r="BE14" i="1"/>
  <c r="BF14" i="1"/>
  <c r="BG14" i="1"/>
  <c r="BH14" i="1"/>
  <c r="BJ14" i="1"/>
  <c r="BI14" i="1"/>
  <c r="BD13" i="1"/>
  <c r="BE13" i="1"/>
  <c r="BJ13" i="1"/>
  <c r="BI13" i="1"/>
  <c r="BH13" i="1"/>
  <c r="BG13" i="1"/>
  <c r="BF13" i="1"/>
  <c r="BD12" i="1"/>
  <c r="BE12" i="1"/>
  <c r="BF12" i="1"/>
  <c r="BG12" i="1"/>
  <c r="BH12" i="1"/>
  <c r="BJ12" i="1"/>
  <c r="BI12" i="1"/>
  <c r="BD11" i="1"/>
  <c r="BE11" i="1"/>
  <c r="BF11" i="1"/>
  <c r="BG11" i="1"/>
  <c r="BH11" i="1"/>
  <c r="BJ11" i="1"/>
  <c r="BI11" i="1"/>
  <c r="BD10" i="1"/>
  <c r="BE10" i="1"/>
  <c r="BF10" i="1"/>
  <c r="BG10" i="1"/>
  <c r="BH10" i="1"/>
  <c r="BJ10" i="1"/>
  <c r="BI10" i="1"/>
  <c r="BD9" i="1"/>
  <c r="BE9" i="1"/>
  <c r="BF9" i="1"/>
  <c r="BG9" i="1"/>
  <c r="BH9" i="1"/>
  <c r="BJ9" i="1"/>
  <c r="BI9" i="1"/>
  <c r="BD8" i="1"/>
  <c r="BE8" i="1"/>
  <c r="BF8" i="1"/>
  <c r="BG8" i="1"/>
  <c r="BH8" i="1"/>
  <c r="BJ8" i="1"/>
  <c r="BI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8" i="1"/>
  <c r="AC46" i="1"/>
  <c r="AE46" i="1"/>
  <c r="AG46" i="1"/>
  <c r="AC45" i="1"/>
  <c r="AE45" i="1"/>
  <c r="AG45" i="1"/>
  <c r="AC44" i="1"/>
  <c r="AE44" i="1"/>
  <c r="AG44" i="1"/>
  <c r="AC43" i="1"/>
  <c r="AE43" i="1"/>
  <c r="AG43" i="1"/>
  <c r="AC42" i="1"/>
  <c r="AE42" i="1"/>
  <c r="AG42" i="1"/>
  <c r="AC41" i="1"/>
  <c r="AE41" i="1"/>
  <c r="AG41" i="1"/>
  <c r="AC40" i="1"/>
  <c r="AE40" i="1"/>
  <c r="AG40" i="1"/>
  <c r="AC39" i="1"/>
  <c r="AE39" i="1"/>
  <c r="AG39" i="1"/>
  <c r="AC38" i="1"/>
  <c r="AE38" i="1"/>
  <c r="AG38" i="1"/>
  <c r="AC37" i="1"/>
  <c r="AE37" i="1"/>
  <c r="AG37" i="1"/>
  <c r="AC36" i="1"/>
  <c r="AE36" i="1"/>
  <c r="AG36" i="1"/>
  <c r="AC35" i="1"/>
  <c r="AE35" i="1"/>
  <c r="AG35" i="1"/>
  <c r="AC34" i="1"/>
  <c r="AE34" i="1"/>
  <c r="AG34" i="1"/>
  <c r="AC33" i="1"/>
  <c r="AE33" i="1"/>
  <c r="AG33" i="1"/>
  <c r="AC32" i="1"/>
  <c r="AE32" i="1"/>
  <c r="AG32" i="1"/>
  <c r="AC31" i="1"/>
  <c r="AE31" i="1"/>
  <c r="AG31" i="1"/>
  <c r="AC30" i="1"/>
  <c r="AE30" i="1"/>
  <c r="AG30" i="1"/>
  <c r="AC29" i="1"/>
  <c r="AE29" i="1"/>
  <c r="AG29" i="1"/>
  <c r="AC28" i="1"/>
  <c r="AE28" i="1"/>
  <c r="AG28" i="1"/>
  <c r="L49" i="1"/>
  <c r="K49" i="1"/>
  <c r="J49" i="1"/>
  <c r="I49" i="1"/>
  <c r="L48" i="1"/>
  <c r="K48" i="1"/>
  <c r="J48" i="1"/>
  <c r="I48" i="1"/>
</calcChain>
</file>

<file path=xl/sharedStrings.xml><?xml version="1.0" encoding="utf-8"?>
<sst xmlns="http://schemas.openxmlformats.org/spreadsheetml/2006/main" count="1239" uniqueCount="166">
  <si>
    <t>Name</t>
  </si>
  <si>
    <t>S-1</t>
  </si>
  <si>
    <t>S-2</t>
  </si>
  <si>
    <t>S-3</t>
  </si>
  <si>
    <t>S-4</t>
  </si>
  <si>
    <t>14N-Lysine</t>
  </si>
  <si>
    <t>14N-Arginine</t>
  </si>
  <si>
    <t>14N-Histidine</t>
  </si>
  <si>
    <t>14N-Asparagine</t>
  </si>
  <si>
    <t>14N-Serine</t>
  </si>
  <si>
    <t>14N-Glycine</t>
  </si>
  <si>
    <t>14N-Alanine</t>
  </si>
  <si>
    <t>14N-Threonine</t>
  </si>
  <si>
    <t>14N-Glutamine</t>
  </si>
  <si>
    <t>14N-Glutamic acid</t>
  </si>
  <si>
    <t>14N-Proline</t>
  </si>
  <si>
    <t>14N-Aspartic acid</t>
  </si>
  <si>
    <t>14N-Valine</t>
  </si>
  <si>
    <t>14N-Methionine</t>
  </si>
  <si>
    <t>14N-Isoleucine</t>
  </si>
  <si>
    <t>14N-Leucine</t>
  </si>
  <si>
    <t>14N-Tyrosine</t>
  </si>
  <si>
    <t>14N-Phenylalanine</t>
  </si>
  <si>
    <t>14N-Tryptophan</t>
  </si>
  <si>
    <t>15N-Lysine</t>
  </si>
  <si>
    <t>15N-Arginine</t>
  </si>
  <si>
    <t>15N-Histidine</t>
  </si>
  <si>
    <t>15N-Asparagine</t>
  </si>
  <si>
    <t>15N-Serine</t>
  </si>
  <si>
    <t>15N-Glycine</t>
  </si>
  <si>
    <t>15N-Alanine</t>
  </si>
  <si>
    <t>15N-Threonine</t>
  </si>
  <si>
    <t>15N-Glutamine</t>
  </si>
  <si>
    <t>15N-Glutamic acid</t>
  </si>
  <si>
    <t>15N-Proline</t>
  </si>
  <si>
    <t>15N-Aspartic acid</t>
  </si>
  <si>
    <t>15N-Valine</t>
  </si>
  <si>
    <t>15N-Methionine</t>
  </si>
  <si>
    <t>15N-Isoleucine</t>
  </si>
  <si>
    <t>15N-Leucine</t>
  </si>
  <si>
    <t>15N-Tyrosine</t>
  </si>
  <si>
    <t>15N-Phenylalanine</t>
  </si>
  <si>
    <t>15N-Tryptophan</t>
  </si>
  <si>
    <t>S-5</t>
  </si>
  <si>
    <t>S-6</t>
  </si>
  <si>
    <t>S-7</t>
  </si>
  <si>
    <t>S-8</t>
  </si>
  <si>
    <t>15N2-Glutamine</t>
  </si>
  <si>
    <t>15N2-Asparagine</t>
  </si>
  <si>
    <t>GlnSum</t>
  </si>
  <si>
    <t>AsnSum</t>
  </si>
  <si>
    <t>14N- MG132 treatment</t>
  </si>
  <si>
    <t>S-9</t>
  </si>
  <si>
    <t>S-10</t>
  </si>
  <si>
    <t>S-11</t>
  </si>
  <si>
    <t>S-12</t>
  </si>
  <si>
    <t>S-13</t>
  </si>
  <si>
    <t>S-14</t>
  </si>
  <si>
    <t>S-15</t>
  </si>
  <si>
    <t>S-16</t>
  </si>
  <si>
    <t>15N- DMSO control</t>
  </si>
  <si>
    <t>15N- MG132 treatment</t>
  </si>
  <si>
    <t xml:space="preserve">14N- DMSO control </t>
  </si>
  <si>
    <t>AA</t>
  </si>
  <si>
    <t>Slope-A1</t>
  </si>
  <si>
    <t>Slope-A2</t>
  </si>
  <si>
    <t>(14AASample)14N_area-in_15Nsample</t>
  </si>
  <si>
    <t>(15AASample)15NArea</t>
  </si>
  <si>
    <t>(14AAControl)14NArea</t>
  </si>
  <si>
    <t>(15AAControl)15N_area-in_14Nsample</t>
  </si>
  <si>
    <t>Lysine</t>
  </si>
  <si>
    <t>Numerator</t>
  </si>
  <si>
    <t>Denominator</t>
  </si>
  <si>
    <t>15N-Lysine_Isotopologue</t>
  </si>
  <si>
    <t>Arginine</t>
  </si>
  <si>
    <t>15N-Arginine_Isotopologue</t>
  </si>
  <si>
    <t>Histidine</t>
  </si>
  <si>
    <t>15N-Histidine_Isotopologue</t>
  </si>
  <si>
    <t>Asparagine</t>
  </si>
  <si>
    <t>15N-Asparagine_Isotopologue</t>
  </si>
  <si>
    <t>Serine</t>
  </si>
  <si>
    <t>15N-Serine_Isotopologue</t>
  </si>
  <si>
    <t>Glycine</t>
  </si>
  <si>
    <t>15N-Glycine_Isotopologue</t>
  </si>
  <si>
    <t>Alanine</t>
  </si>
  <si>
    <t>15N-Alanine_Isotopologue</t>
  </si>
  <si>
    <t>Threonine</t>
  </si>
  <si>
    <t>15N-Threonine_Isotopologue</t>
  </si>
  <si>
    <t>Glutamine</t>
  </si>
  <si>
    <t>15N-Glutamine_Isotopologue</t>
  </si>
  <si>
    <t>Glutamic acid</t>
  </si>
  <si>
    <t>15N-Glutamic acid_Isotopologue</t>
  </si>
  <si>
    <t>Proline</t>
  </si>
  <si>
    <t>15N-Proline_Isotopologue</t>
  </si>
  <si>
    <t>Aspartic acid</t>
  </si>
  <si>
    <t>15N-Aspartic acid_Isotopologue</t>
  </si>
  <si>
    <t>Valine</t>
  </si>
  <si>
    <t>15N-Valine_Isotopologue</t>
  </si>
  <si>
    <t>Methionine</t>
  </si>
  <si>
    <t>15N-Methionine_Isotopologue</t>
  </si>
  <si>
    <t>Isoleucine</t>
  </si>
  <si>
    <t>15N-Isoleucine_Isotopologue</t>
  </si>
  <si>
    <t>Leucine</t>
  </si>
  <si>
    <t>15N-Leucine_Isotopologue</t>
  </si>
  <si>
    <t>Tyrosine</t>
  </si>
  <si>
    <t>15N-Tyrosine_Isotopologue</t>
  </si>
  <si>
    <t>Phenylalanine</t>
  </si>
  <si>
    <t>15N-Phenylalanine_Isotopologue</t>
  </si>
  <si>
    <t>Tryptophan</t>
  </si>
  <si>
    <t>15N-Tryptophan_Isotopologue</t>
  </si>
  <si>
    <t>Calculation</t>
  </si>
  <si>
    <t>PEAK INTENSITY</t>
  </si>
  <si>
    <t>Control</t>
  </si>
  <si>
    <t>Treatment</t>
  </si>
  <si>
    <t>enrichment of 15N</t>
  </si>
  <si>
    <t>DMSO</t>
  </si>
  <si>
    <t>MG132</t>
  </si>
  <si>
    <t>nd</t>
  </si>
  <si>
    <t>T-test</t>
  </si>
  <si>
    <t>avg</t>
  </si>
  <si>
    <t>Data work-up</t>
  </si>
  <si>
    <t>enrichment % (values multiplied by 100)</t>
  </si>
  <si>
    <t>sampe 1</t>
  </si>
  <si>
    <t>sample 2</t>
  </si>
  <si>
    <t xml:space="preserve">sample 3 </t>
  </si>
  <si>
    <t>sample 4</t>
  </si>
  <si>
    <t>relative to the average</t>
  </si>
  <si>
    <t>stdev</t>
  </si>
  <si>
    <t>DMSO avg</t>
  </si>
  <si>
    <t>relative to DMSO average</t>
  </si>
  <si>
    <t>MG132 treatment</t>
  </si>
  <si>
    <t>avg relative</t>
  </si>
  <si>
    <t>to control</t>
  </si>
  <si>
    <t>S-17</t>
  </si>
  <si>
    <t>S-18</t>
  </si>
  <si>
    <t>S-19</t>
  </si>
  <si>
    <t>S-20</t>
  </si>
  <si>
    <t>S-21</t>
  </si>
  <si>
    <t>S-22</t>
  </si>
  <si>
    <t>S-23</t>
  </si>
  <si>
    <t>S-24</t>
  </si>
  <si>
    <t>S-25</t>
  </si>
  <si>
    <t>S-26</t>
  </si>
  <si>
    <t>S-27</t>
  </si>
  <si>
    <t>S-28</t>
  </si>
  <si>
    <t>S-29</t>
  </si>
  <si>
    <t>S-30</t>
  </si>
  <si>
    <t>S-31</t>
  </si>
  <si>
    <t>S-32</t>
  </si>
  <si>
    <t>S-43</t>
  </si>
  <si>
    <t>S-44</t>
  </si>
  <si>
    <t>S-45</t>
  </si>
  <si>
    <t>S-46</t>
  </si>
  <si>
    <t>S-33</t>
  </si>
  <si>
    <t>S-34</t>
  </si>
  <si>
    <t>S-35</t>
  </si>
  <si>
    <t>S-36</t>
  </si>
  <si>
    <t>S-38</t>
  </si>
  <si>
    <t>S-39</t>
  </si>
  <si>
    <t>S-40</t>
  </si>
  <si>
    <t>S-41</t>
  </si>
  <si>
    <t>S-48</t>
  </si>
  <si>
    <t>S-49</t>
  </si>
  <si>
    <t>S-50</t>
  </si>
  <si>
    <t>S-51</t>
  </si>
  <si>
    <t>Table S2: isopotic enrichment of amino acids containing 15N in roots treated with or withot MG132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</si>
</sst>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 applyFill="1" applyAlignment="1">
      <alignment horizontal="center"/>
    </xf>
    <xf numFmtId="0" fontId="2" fillId="5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6" fillId="0" borderId="0" xfId="0" applyFont="1"/>
    <xf numFmtId="0" fontId="1" fillId="0" borderId="0" xfId="0" applyFont="1"/>
    <xf numFmtId="0" fontId="2" fillId="0" borderId="0" xfId="0" applyFont="1"/>
    <xf numFmtId="0" fontId="2" fillId="7" borderId="0" xfId="0" applyFont="1" applyFill="1"/>
    <xf numFmtId="0" fontId="7" fillId="7" borderId="0" xfId="0" applyFont="1" applyFill="1"/>
    <xf numFmtId="0" fontId="1" fillId="0" borderId="0" xfId="0" applyFont="1" applyFill="1"/>
    <xf numFmtId="0" fontId="0" fillId="11" borderId="0" xfId="0" applyFill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9"/>
  <sheetViews>
    <sheetView tabSelected="1" workbookViewId="0">
      <selection activeCell="A15" sqref="A15"/>
    </sheetView>
  </sheetViews>
  <sheetFormatPr baseColWidth="10" defaultRowHeight="16" x14ac:dyDescent="0.2"/>
  <cols>
    <col min="35" max="35" width="13.1640625" customWidth="1"/>
    <col min="36" max="36" width="10.83203125" style="4"/>
  </cols>
  <sheetData>
    <row r="1" spans="1:77" x14ac:dyDescent="0.2">
      <c r="A1" t="s">
        <v>165</v>
      </c>
    </row>
    <row r="2" spans="1:77" x14ac:dyDescent="0.2">
      <c r="AJ2" s="5"/>
    </row>
    <row r="3" spans="1:77" x14ac:dyDescent="0.2">
      <c r="B3" s="6"/>
      <c r="C3" s="6"/>
      <c r="D3" s="6"/>
      <c r="E3" s="6"/>
      <c r="F3" s="6"/>
      <c r="G3" s="6" t="s">
        <v>111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AA3" s="7"/>
      <c r="AB3" s="7"/>
      <c r="AC3" s="7"/>
      <c r="AD3" s="7"/>
      <c r="AE3" s="7"/>
      <c r="AF3" s="7"/>
      <c r="AG3" s="7"/>
      <c r="AH3" s="7"/>
      <c r="AI3" s="7"/>
      <c r="AJ3" s="7"/>
      <c r="AL3" s="7"/>
      <c r="AM3" s="7"/>
      <c r="AN3" s="7"/>
      <c r="AO3" s="7"/>
      <c r="AP3" s="7"/>
      <c r="AQ3" s="7"/>
      <c r="AR3" s="7"/>
      <c r="AS3" s="7"/>
      <c r="AT3" s="7"/>
      <c r="AU3" s="7"/>
      <c r="AW3" s="7"/>
      <c r="AY3" s="7"/>
      <c r="AZ3" s="7" t="s">
        <v>120</v>
      </c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1:77" x14ac:dyDescent="0.2">
      <c r="C4" s="2" t="s">
        <v>62</v>
      </c>
      <c r="D4" s="2"/>
      <c r="E4" s="2"/>
      <c r="I4" s="2" t="s">
        <v>51</v>
      </c>
      <c r="J4" s="2"/>
      <c r="K4" s="2"/>
      <c r="O4" s="2" t="s">
        <v>60</v>
      </c>
      <c r="P4" s="2"/>
      <c r="U4" s="2" t="s">
        <v>61</v>
      </c>
      <c r="V4" s="2"/>
      <c r="AA4" s="7"/>
      <c r="AB4" s="7" t="s">
        <v>110</v>
      </c>
      <c r="AC4" s="7"/>
      <c r="AD4" s="7"/>
      <c r="AE4" s="7"/>
      <c r="AF4" s="7"/>
      <c r="AG4" s="7"/>
      <c r="AH4" s="7"/>
      <c r="AI4" s="7"/>
      <c r="AJ4" s="7"/>
      <c r="AL4" s="7"/>
      <c r="AM4" s="7" t="s">
        <v>114</v>
      </c>
      <c r="AN4" s="7"/>
      <c r="AO4" s="7"/>
      <c r="AP4" s="7"/>
      <c r="AQ4" s="7"/>
      <c r="AR4" s="7"/>
      <c r="AS4" s="7"/>
      <c r="AT4" s="7"/>
      <c r="AU4" s="7"/>
      <c r="AW4" s="7" t="s">
        <v>118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x14ac:dyDescent="0.2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H5" s="1" t="s">
        <v>0</v>
      </c>
      <c r="I5" s="1" t="s">
        <v>43</v>
      </c>
      <c r="J5" s="1" t="s">
        <v>44</v>
      </c>
      <c r="K5" s="1" t="s">
        <v>45</v>
      </c>
      <c r="L5" s="1" t="s">
        <v>46</v>
      </c>
      <c r="N5" s="1" t="s">
        <v>0</v>
      </c>
      <c r="O5" s="1" t="s">
        <v>52</v>
      </c>
      <c r="P5" s="1" t="s">
        <v>53</v>
      </c>
      <c r="Q5" s="1" t="s">
        <v>54</v>
      </c>
      <c r="R5" s="1" t="s">
        <v>55</v>
      </c>
      <c r="T5" s="1" t="s">
        <v>0</v>
      </c>
      <c r="U5" s="1" t="s">
        <v>56</v>
      </c>
      <c r="V5" s="1" t="s">
        <v>57</v>
      </c>
      <c r="W5" s="1" t="s">
        <v>58</v>
      </c>
      <c r="X5" s="1" t="s">
        <v>59</v>
      </c>
      <c r="AA5" s="3" t="s">
        <v>63</v>
      </c>
      <c r="AB5" s="3" t="s">
        <v>64</v>
      </c>
      <c r="AC5" s="3"/>
      <c r="AD5" s="3" t="s">
        <v>65</v>
      </c>
      <c r="AE5" s="3" t="s">
        <v>66</v>
      </c>
      <c r="AF5" s="3" t="s">
        <v>67</v>
      </c>
      <c r="AG5" s="3" t="s">
        <v>68</v>
      </c>
      <c r="AH5" s="3" t="s">
        <v>69</v>
      </c>
      <c r="AI5" s="4"/>
      <c r="AW5" s="7"/>
      <c r="AZ5" s="10" t="s">
        <v>115</v>
      </c>
      <c r="BA5" s="10"/>
      <c r="BB5" s="10"/>
      <c r="BC5" s="10"/>
      <c r="BD5" s="10"/>
      <c r="BE5" s="10"/>
      <c r="BF5" s="10"/>
      <c r="BG5" s="10"/>
      <c r="BH5" s="10"/>
      <c r="BI5" s="10"/>
      <c r="BJ5" s="10"/>
      <c r="BM5" s="13" t="s">
        <v>130</v>
      </c>
      <c r="BN5" s="13"/>
      <c r="BO5" s="13"/>
      <c r="BP5" s="14"/>
      <c r="BQ5" s="14"/>
      <c r="BR5" s="14"/>
      <c r="BS5" s="14"/>
      <c r="BT5" s="14"/>
      <c r="BU5" s="14"/>
      <c r="BV5" s="14"/>
      <c r="BW5" s="14"/>
    </row>
    <row r="6" spans="1:77" x14ac:dyDescent="0.2">
      <c r="B6" s="1" t="s">
        <v>5</v>
      </c>
      <c r="C6" s="1">
        <v>217706</v>
      </c>
      <c r="D6" s="1">
        <v>163948</v>
      </c>
      <c r="E6" s="1">
        <v>137753</v>
      </c>
      <c r="F6" s="1">
        <v>146071</v>
      </c>
      <c r="H6" s="1" t="s">
        <v>5</v>
      </c>
      <c r="I6" s="1">
        <v>152554</v>
      </c>
      <c r="J6" s="1">
        <v>110093</v>
      </c>
      <c r="K6" s="1">
        <v>70096</v>
      </c>
      <c r="L6" s="1">
        <v>329708</v>
      </c>
      <c r="N6" s="1" t="s">
        <v>5</v>
      </c>
      <c r="O6" s="1">
        <v>226946</v>
      </c>
      <c r="P6" s="1">
        <v>185611</v>
      </c>
      <c r="Q6" s="1">
        <v>256242</v>
      </c>
      <c r="R6" s="1">
        <v>233462</v>
      </c>
      <c r="T6" s="1" t="s">
        <v>5</v>
      </c>
      <c r="U6" s="1">
        <v>97429</v>
      </c>
      <c r="V6" s="1">
        <v>114214</v>
      </c>
      <c r="W6" s="1">
        <v>192475</v>
      </c>
      <c r="X6" s="1">
        <v>163907</v>
      </c>
      <c r="AA6" s="3" t="s">
        <v>24</v>
      </c>
      <c r="AB6" s="3">
        <v>6403.32</v>
      </c>
      <c r="AC6" s="3" t="s">
        <v>5</v>
      </c>
      <c r="AD6" s="3">
        <v>93551.9</v>
      </c>
      <c r="AE6" s="3">
        <v>163907</v>
      </c>
      <c r="AF6" s="3">
        <v>9284.2139000000006</v>
      </c>
      <c r="AG6" s="3">
        <v>329708</v>
      </c>
      <c r="AH6" s="3">
        <v>18715.162400000001</v>
      </c>
      <c r="AI6" s="4"/>
      <c r="AM6" t="s">
        <v>122</v>
      </c>
      <c r="AN6" t="s">
        <v>123</v>
      </c>
      <c r="AO6" t="s">
        <v>124</v>
      </c>
      <c r="AP6" t="s">
        <v>125</v>
      </c>
      <c r="AR6" t="s">
        <v>122</v>
      </c>
      <c r="AS6" t="s">
        <v>123</v>
      </c>
      <c r="AT6" t="s">
        <v>124</v>
      </c>
      <c r="AU6" t="s">
        <v>125</v>
      </c>
      <c r="AW6" s="7"/>
      <c r="AZ6" s="10" t="s">
        <v>121</v>
      </c>
      <c r="BA6" s="10"/>
      <c r="BB6" s="10"/>
      <c r="BC6" s="10"/>
      <c r="BE6" s="10" t="s">
        <v>126</v>
      </c>
      <c r="BF6" s="10"/>
      <c r="BG6" s="10"/>
      <c r="BH6" s="10"/>
      <c r="BM6" s="13" t="s">
        <v>121</v>
      </c>
      <c r="BN6" s="13"/>
      <c r="BO6" s="13"/>
      <c r="BP6" s="13"/>
      <c r="BR6" s="14" t="s">
        <v>129</v>
      </c>
      <c r="BS6" s="14"/>
      <c r="BT6" s="14"/>
      <c r="BU6" s="14"/>
      <c r="BV6" s="12" t="s">
        <v>131</v>
      </c>
    </row>
    <row r="7" spans="1:77" x14ac:dyDescent="0.2">
      <c r="B7" s="1" t="s">
        <v>6</v>
      </c>
      <c r="C7" s="1">
        <v>669297</v>
      </c>
      <c r="D7" s="1">
        <v>448010</v>
      </c>
      <c r="E7" s="1">
        <v>219485</v>
      </c>
      <c r="F7" s="1">
        <v>288443</v>
      </c>
      <c r="H7" s="1" t="s">
        <v>6</v>
      </c>
      <c r="I7" s="1">
        <v>328374</v>
      </c>
      <c r="J7" s="1">
        <v>388646</v>
      </c>
      <c r="K7" s="1">
        <v>243298</v>
      </c>
      <c r="L7" s="1">
        <v>599162</v>
      </c>
      <c r="N7" s="1" t="s">
        <v>6</v>
      </c>
      <c r="O7" s="1">
        <v>137805</v>
      </c>
      <c r="P7" s="1">
        <v>801274</v>
      </c>
      <c r="Q7" s="1">
        <v>172998</v>
      </c>
      <c r="R7" s="1">
        <v>974766</v>
      </c>
      <c r="T7" s="1" t="s">
        <v>6</v>
      </c>
      <c r="U7" s="1">
        <v>234723</v>
      </c>
      <c r="V7" s="1">
        <v>152029</v>
      </c>
      <c r="W7" s="1">
        <v>832873</v>
      </c>
      <c r="X7" s="1">
        <v>385430</v>
      </c>
      <c r="AA7" s="3" t="s">
        <v>25</v>
      </c>
      <c r="AB7" s="3">
        <v>6975.94</v>
      </c>
      <c r="AC7" s="3" t="s">
        <v>6</v>
      </c>
      <c r="AD7" s="3">
        <v>131165</v>
      </c>
      <c r="AE7" s="3">
        <v>385430</v>
      </c>
      <c r="AF7" s="3">
        <v>144249.3988</v>
      </c>
      <c r="AG7" s="3">
        <v>599162</v>
      </c>
      <c r="AH7" s="3">
        <v>208926.8529</v>
      </c>
      <c r="AI7" s="4"/>
      <c r="AL7" s="1"/>
      <c r="AM7" s="1" t="s">
        <v>115</v>
      </c>
      <c r="AN7" s="1" t="s">
        <v>115</v>
      </c>
      <c r="AO7" s="1" t="s">
        <v>115</v>
      </c>
      <c r="AP7" s="1" t="s">
        <v>115</v>
      </c>
      <c r="AQ7" s="1"/>
      <c r="AR7" s="1" t="s">
        <v>116</v>
      </c>
      <c r="AS7" s="1" t="s">
        <v>116</v>
      </c>
      <c r="AT7" s="1" t="s">
        <v>116</v>
      </c>
      <c r="AU7" s="1" t="s">
        <v>116</v>
      </c>
      <c r="AW7" s="9" t="s">
        <v>118</v>
      </c>
      <c r="AZ7" s="10" t="s">
        <v>122</v>
      </c>
      <c r="BA7" s="10" t="s">
        <v>123</v>
      </c>
      <c r="BB7" s="10" t="s">
        <v>124</v>
      </c>
      <c r="BC7" s="10" t="s">
        <v>125</v>
      </c>
      <c r="BD7" s="11" t="s">
        <v>119</v>
      </c>
      <c r="BE7" s="10" t="s">
        <v>122</v>
      </c>
      <c r="BF7" s="10" t="s">
        <v>123</v>
      </c>
      <c r="BG7" s="10" t="s">
        <v>124</v>
      </c>
      <c r="BH7" s="10" t="s">
        <v>125</v>
      </c>
      <c r="BI7" s="12" t="s">
        <v>119</v>
      </c>
      <c r="BJ7" s="10" t="s">
        <v>127</v>
      </c>
      <c r="BM7" s="13" t="s">
        <v>122</v>
      </c>
      <c r="BN7" s="13" t="s">
        <v>123</v>
      </c>
      <c r="BO7" s="13" t="s">
        <v>124</v>
      </c>
      <c r="BP7" s="13" t="s">
        <v>125</v>
      </c>
      <c r="BQ7" s="11" t="s">
        <v>128</v>
      </c>
      <c r="BR7" s="13" t="s">
        <v>122</v>
      </c>
      <c r="BS7" s="13" t="s">
        <v>123</v>
      </c>
      <c r="BT7" s="13" t="s">
        <v>124</v>
      </c>
      <c r="BU7" s="13" t="s">
        <v>125</v>
      </c>
      <c r="BV7" s="12" t="s">
        <v>132</v>
      </c>
      <c r="BW7" s="13" t="s">
        <v>127</v>
      </c>
    </row>
    <row r="8" spans="1:77" x14ac:dyDescent="0.2">
      <c r="B8" s="1" t="s">
        <v>7</v>
      </c>
      <c r="C8" s="1">
        <v>146784</v>
      </c>
      <c r="D8" s="1">
        <v>239963</v>
      </c>
      <c r="E8" s="1">
        <v>198595</v>
      </c>
      <c r="F8" s="1">
        <v>304150</v>
      </c>
      <c r="H8" s="1" t="s">
        <v>7</v>
      </c>
      <c r="I8" s="1">
        <v>262464</v>
      </c>
      <c r="J8" s="1">
        <v>198634</v>
      </c>
      <c r="K8" s="1">
        <v>160590</v>
      </c>
      <c r="L8" s="1">
        <v>330243</v>
      </c>
      <c r="N8" s="1" t="s">
        <v>7</v>
      </c>
      <c r="O8" s="1">
        <v>207335</v>
      </c>
      <c r="P8" s="1">
        <v>352222</v>
      </c>
      <c r="Q8" s="1">
        <v>290681</v>
      </c>
      <c r="R8" s="1">
        <v>220795</v>
      </c>
      <c r="T8" s="1" t="s">
        <v>7</v>
      </c>
      <c r="U8" s="1">
        <v>202867</v>
      </c>
      <c r="V8" s="1">
        <v>233100</v>
      </c>
      <c r="W8" s="1">
        <v>276789</v>
      </c>
      <c r="X8" s="1">
        <v>161973</v>
      </c>
      <c r="AA8" s="3" t="s">
        <v>26</v>
      </c>
      <c r="AB8" s="3">
        <v>22426.7</v>
      </c>
      <c r="AC8" s="3" t="s">
        <v>7</v>
      </c>
      <c r="AD8" s="3">
        <v>90702.6</v>
      </c>
      <c r="AE8" s="3">
        <v>161973</v>
      </c>
      <c r="AF8" s="3">
        <v>0</v>
      </c>
      <c r="AG8" s="3">
        <v>330243</v>
      </c>
      <c r="AH8" s="3">
        <v>1138.5862</v>
      </c>
      <c r="AI8" s="4"/>
      <c r="AL8" s="1" t="s">
        <v>73</v>
      </c>
      <c r="AM8" s="1">
        <v>0.69918117897533338</v>
      </c>
      <c r="AN8" s="1">
        <v>1.0104101451048122</v>
      </c>
      <c r="AO8" s="1">
        <v>0.73032524770393292</v>
      </c>
      <c r="AP8" s="1">
        <v>1.4774003531021218</v>
      </c>
      <c r="AQ8" s="1"/>
      <c r="AR8" s="1">
        <v>0.42693439697634705</v>
      </c>
      <c r="AS8" s="1">
        <v>0.98584882902282456</v>
      </c>
      <c r="AT8" s="1">
        <v>0.77883487247830452</v>
      </c>
      <c r="AU8" s="1">
        <v>0.99790009586119188</v>
      </c>
      <c r="AW8">
        <f>TTEST(AM8:AP8,AR8:AU8,2,2)</f>
        <v>0.44791120119277283</v>
      </c>
      <c r="AY8" s="1" t="s">
        <v>70</v>
      </c>
      <c r="AZ8">
        <v>69.918117897533335</v>
      </c>
      <c r="BA8">
        <v>101.04101451048122</v>
      </c>
      <c r="BB8">
        <v>73.032524770393294</v>
      </c>
      <c r="BC8">
        <v>147.74003531021219</v>
      </c>
      <c r="BD8" s="11">
        <f>AVERAGE(AZ8:BC8)</f>
        <v>97.932923122155017</v>
      </c>
      <c r="BE8">
        <f>AZ8/BD8</f>
        <v>0.71393884373615724</v>
      </c>
      <c r="BF8">
        <f>BA8/BD8</f>
        <v>1.0317369408492931</v>
      </c>
      <c r="BG8">
        <f>BB8/BD8</f>
        <v>0.74574027244440955</v>
      </c>
      <c r="BH8">
        <f>BC8/BD8</f>
        <v>1.5085839429701398</v>
      </c>
      <c r="BI8" s="12">
        <f>AVERAGE(BE8:BH8)</f>
        <v>1</v>
      </c>
      <c r="BJ8">
        <f>STDEV(BE8:BH8)/4</f>
        <v>9.1985489643880661E-2</v>
      </c>
      <c r="BL8" s="1" t="s">
        <v>70</v>
      </c>
      <c r="BM8">
        <v>42.693439697634702</v>
      </c>
      <c r="BN8">
        <v>98.584882902282459</v>
      </c>
      <c r="BO8">
        <v>77.883487247830459</v>
      </c>
      <c r="BP8">
        <v>99.790009586119183</v>
      </c>
      <c r="BQ8" s="11">
        <v>97.932923122155017</v>
      </c>
      <c r="BR8">
        <f>BM8/BQ8</f>
        <v>0.43594573036875189</v>
      </c>
      <c r="BS8">
        <f>BN8/BQ8</f>
        <v>1.0066572073960687</v>
      </c>
      <c r="BT8">
        <f>BO8/BQ8</f>
        <v>0.79527379317253477</v>
      </c>
      <c r="BU8">
        <f>BP8/BQ8</f>
        <v>1.0189628411443183</v>
      </c>
      <c r="BV8" s="12">
        <f t="shared" ref="BV8:BV26" si="0">AVERAGE(BR8:BU8)</f>
        <v>0.81420989302041846</v>
      </c>
      <c r="BW8">
        <f t="shared" ref="BW8:BW26" si="1">STDEV(BR8:BU8)/4</f>
        <v>6.8068912875091134E-2</v>
      </c>
    </row>
    <row r="9" spans="1:77" x14ac:dyDescent="0.2">
      <c r="B9" s="1" t="s">
        <v>8</v>
      </c>
      <c r="C9" s="1">
        <v>103995</v>
      </c>
      <c r="D9" s="1">
        <v>211839</v>
      </c>
      <c r="E9" s="1">
        <v>169792</v>
      </c>
      <c r="F9" s="1">
        <v>397108</v>
      </c>
      <c r="H9" s="1" t="s">
        <v>8</v>
      </c>
      <c r="I9" s="1">
        <v>340502</v>
      </c>
      <c r="J9" s="1">
        <v>254518</v>
      </c>
      <c r="K9" s="1">
        <v>150959</v>
      </c>
      <c r="L9" s="1">
        <v>272322</v>
      </c>
      <c r="N9" s="1" t="s">
        <v>8</v>
      </c>
      <c r="O9" s="1">
        <v>216316</v>
      </c>
      <c r="P9" s="1">
        <v>353094</v>
      </c>
      <c r="Q9" s="1">
        <v>220681</v>
      </c>
      <c r="R9" s="1">
        <v>307286</v>
      </c>
      <c r="T9" s="1" t="s">
        <v>8</v>
      </c>
      <c r="U9" s="1">
        <v>130074</v>
      </c>
      <c r="V9" s="1">
        <v>186365</v>
      </c>
      <c r="W9" s="1">
        <v>223400</v>
      </c>
      <c r="X9" s="1">
        <v>193731</v>
      </c>
      <c r="AA9" s="3" t="s">
        <v>27</v>
      </c>
      <c r="AB9" s="3">
        <v>29290.7</v>
      </c>
      <c r="AC9" s="3" t="s">
        <v>8</v>
      </c>
      <c r="AD9" s="3">
        <v>24213.4</v>
      </c>
      <c r="AE9" s="3">
        <v>193731</v>
      </c>
      <c r="AF9" s="3">
        <v>514837.28010000003</v>
      </c>
      <c r="AG9" s="3">
        <v>272322</v>
      </c>
      <c r="AH9" s="3">
        <v>433332.46580000001</v>
      </c>
      <c r="AI9" s="4"/>
      <c r="AL9" s="1" t="s">
        <v>75</v>
      </c>
      <c r="AM9" s="1">
        <v>2.9124035100621146</v>
      </c>
      <c r="AN9" s="1">
        <v>0.34759242293892306</v>
      </c>
      <c r="AO9" s="1">
        <v>1.1544646039260615</v>
      </c>
      <c r="AP9" s="1">
        <v>0.31210369896687135</v>
      </c>
      <c r="AQ9" s="1"/>
      <c r="AR9" s="1">
        <v>0.48299767868287902</v>
      </c>
      <c r="AS9" s="1">
        <v>0.9906716532030343</v>
      </c>
      <c r="AT9" s="1">
        <v>0.18290207741947084</v>
      </c>
      <c r="AU9" s="1">
        <v>1.0718630868633316</v>
      </c>
      <c r="AW9">
        <f t="shared" ref="AW9:AW26" si="2">TTEST(AM9:AP9,AR9:AU9,2,2)</f>
        <v>0.46771032401827572</v>
      </c>
      <c r="AY9" s="1" t="s">
        <v>74</v>
      </c>
      <c r="AZ9">
        <v>291.24035100621148</v>
      </c>
      <c r="BA9">
        <v>34.759242293892306</v>
      </c>
      <c r="BB9">
        <v>115.44646039260616</v>
      </c>
      <c r="BC9">
        <v>31.210369896687133</v>
      </c>
      <c r="BD9" s="11">
        <f t="shared" ref="BD9:BD26" si="3">AVERAGE(AZ9:BC9)</f>
        <v>118.16410589734927</v>
      </c>
      <c r="BE9">
        <f t="shared" ref="BE9:BE26" si="4">AZ9/BD9</f>
        <v>2.4647108256310579</v>
      </c>
      <c r="BF9">
        <f t="shared" ref="BF9:BF26" si="5">BA9/BD9</f>
        <v>0.29416075236999739</v>
      </c>
      <c r="BG9">
        <f t="shared" ref="BG9:BG26" si="6">BB9/BD9</f>
        <v>0.97700109111726385</v>
      </c>
      <c r="BH9">
        <f t="shared" ref="BH9:BH26" si="7">BC9/BD9</f>
        <v>0.26412733088168072</v>
      </c>
      <c r="BI9" s="12">
        <f t="shared" ref="BI9:BI26" si="8">AVERAGE(BE9:BH9)</f>
        <v>1</v>
      </c>
      <c r="BJ9">
        <f t="shared" ref="BJ9:BJ26" si="9">STDEV(BE9:BH9)/4</f>
        <v>0.25761827304741747</v>
      </c>
      <c r="BL9" s="1" t="s">
        <v>74</v>
      </c>
      <c r="BM9">
        <v>48.299767868287901</v>
      </c>
      <c r="BN9">
        <v>99.067165320303431</v>
      </c>
      <c r="BO9">
        <v>18.290207741947086</v>
      </c>
      <c r="BP9">
        <v>107.18630868633316</v>
      </c>
      <c r="BQ9" s="11">
        <v>118.16410589734927</v>
      </c>
      <c r="BR9">
        <f t="shared" ref="BR9:BR26" si="10">BM9/BQ9</f>
        <v>0.40875160440215702</v>
      </c>
      <c r="BS9">
        <f t="shared" ref="BS9:BS26" si="11">BN9/BQ9</f>
        <v>0.8383862812482531</v>
      </c>
      <c r="BT9">
        <f t="shared" ref="BT9:BT26" si="12">BO9/BQ9</f>
        <v>0.15478649462160726</v>
      </c>
      <c r="BU9">
        <f t="shared" ref="BU9:BU26" si="13">BP9/BQ9</f>
        <v>0.90709702301177086</v>
      </c>
      <c r="BV9" s="12">
        <f t="shared" si="0"/>
        <v>0.57725535082094703</v>
      </c>
      <c r="BW9">
        <f t="shared" si="1"/>
        <v>8.9426219420794914E-2</v>
      </c>
    </row>
    <row r="10" spans="1:77" x14ac:dyDescent="0.2">
      <c r="B10" s="1" t="s">
        <v>9</v>
      </c>
      <c r="C10" s="1">
        <v>1328700</v>
      </c>
      <c r="D10" s="1">
        <v>1341637</v>
      </c>
      <c r="E10" s="1">
        <v>1296923</v>
      </c>
      <c r="F10" s="1">
        <v>1932808</v>
      </c>
      <c r="H10" s="1" t="s">
        <v>9</v>
      </c>
      <c r="I10" s="1">
        <v>1285470</v>
      </c>
      <c r="J10" s="1">
        <v>815949</v>
      </c>
      <c r="K10" s="1">
        <v>785987</v>
      </c>
      <c r="L10" s="1">
        <v>1478278</v>
      </c>
      <c r="N10" s="1" t="s">
        <v>9</v>
      </c>
      <c r="O10" s="1">
        <v>1254914</v>
      </c>
      <c r="P10" s="1">
        <v>1444931</v>
      </c>
      <c r="Q10" s="1">
        <v>1481747</v>
      </c>
      <c r="R10" s="1">
        <v>1449761</v>
      </c>
      <c r="T10" s="1" t="s">
        <v>9</v>
      </c>
      <c r="U10" s="1">
        <v>803625</v>
      </c>
      <c r="V10" s="1">
        <v>938059</v>
      </c>
      <c r="W10" s="1">
        <v>1377476</v>
      </c>
      <c r="X10" s="1">
        <v>1170504</v>
      </c>
      <c r="AA10" s="3" t="s">
        <v>28</v>
      </c>
      <c r="AB10" s="3">
        <v>56428.3</v>
      </c>
      <c r="AC10" s="3" t="s">
        <v>9</v>
      </c>
      <c r="AD10" s="3">
        <v>40224.699999999997</v>
      </c>
      <c r="AE10" s="3">
        <v>1170504</v>
      </c>
      <c r="AF10" s="3">
        <v>88727.069300000003</v>
      </c>
      <c r="AG10" s="3">
        <v>1478278</v>
      </c>
      <c r="AH10" s="3">
        <v>47135.239800000003</v>
      </c>
      <c r="AI10" s="4"/>
      <c r="AL10" s="1" t="s">
        <v>77</v>
      </c>
      <c r="AM10" s="1"/>
      <c r="AN10" s="1">
        <v>0.1767559924856808</v>
      </c>
      <c r="AO10" s="8" t="s">
        <v>117</v>
      </c>
      <c r="AP10" s="1">
        <v>1.2897608567749663</v>
      </c>
      <c r="AQ10" s="1"/>
      <c r="AR10" s="8" t="s">
        <v>117</v>
      </c>
      <c r="AS10" s="8" t="s">
        <v>117</v>
      </c>
      <c r="AT10" s="8" t="s">
        <v>117</v>
      </c>
      <c r="AU10" s="8" t="s">
        <v>117</v>
      </c>
      <c r="AW10" t="e">
        <f t="shared" si="2"/>
        <v>#DIV/0!</v>
      </c>
      <c r="AY10" s="1" t="s">
        <v>76</v>
      </c>
      <c r="AZ10">
        <v>0</v>
      </c>
      <c r="BA10">
        <v>17.67559924856808</v>
      </c>
      <c r="BB10">
        <v>0</v>
      </c>
      <c r="BC10">
        <v>128.97608567749663</v>
      </c>
      <c r="BD10" s="11">
        <f t="shared" si="3"/>
        <v>36.662921231516179</v>
      </c>
      <c r="BE10">
        <f t="shared" si="4"/>
        <v>0</v>
      </c>
      <c r="BF10">
        <f t="shared" si="5"/>
        <v>0.48211104447874115</v>
      </c>
      <c r="BG10">
        <f t="shared" si="6"/>
        <v>0</v>
      </c>
      <c r="BH10">
        <f t="shared" si="7"/>
        <v>3.5178889555212587</v>
      </c>
      <c r="BI10" s="12">
        <f t="shared" si="8"/>
        <v>1</v>
      </c>
      <c r="BJ10">
        <f t="shared" si="9"/>
        <v>0.42347702029810197</v>
      </c>
      <c r="BL10" s="1" t="s">
        <v>76</v>
      </c>
      <c r="BM10">
        <v>0</v>
      </c>
      <c r="BN10" t="e">
        <v>#DIV/0!</v>
      </c>
      <c r="BO10" t="e">
        <v>#DIV/0!</v>
      </c>
      <c r="BP10">
        <v>0</v>
      </c>
      <c r="BQ10" s="11">
        <v>36.662921231516179</v>
      </c>
      <c r="BR10">
        <f t="shared" si="10"/>
        <v>0</v>
      </c>
      <c r="BS10" t="e">
        <f t="shared" si="11"/>
        <v>#DIV/0!</v>
      </c>
      <c r="BT10" t="e">
        <f t="shared" si="12"/>
        <v>#DIV/0!</v>
      </c>
      <c r="BU10">
        <f t="shared" si="13"/>
        <v>0</v>
      </c>
      <c r="BV10" s="12" t="e">
        <f t="shared" si="0"/>
        <v>#DIV/0!</v>
      </c>
      <c r="BW10" t="e">
        <f t="shared" si="1"/>
        <v>#DIV/0!</v>
      </c>
    </row>
    <row r="11" spans="1:77" x14ac:dyDescent="0.2">
      <c r="B11" s="1" t="s">
        <v>10</v>
      </c>
      <c r="C11" s="1">
        <v>59884</v>
      </c>
      <c r="D11" s="1">
        <v>66688</v>
      </c>
      <c r="E11" s="1">
        <v>68472</v>
      </c>
      <c r="F11" s="1">
        <v>101478</v>
      </c>
      <c r="H11" s="1" t="s">
        <v>10</v>
      </c>
      <c r="I11" s="1">
        <v>46633</v>
      </c>
      <c r="J11" s="1">
        <v>20040</v>
      </c>
      <c r="K11" s="1">
        <v>24133</v>
      </c>
      <c r="L11" s="1">
        <v>56860</v>
      </c>
      <c r="N11" s="1" t="s">
        <v>10</v>
      </c>
      <c r="O11" s="1">
        <v>23721</v>
      </c>
      <c r="P11" s="1">
        <v>34769</v>
      </c>
      <c r="Q11" s="1">
        <v>50317</v>
      </c>
      <c r="R11" s="1">
        <v>53179</v>
      </c>
      <c r="T11" s="1" t="s">
        <v>10</v>
      </c>
      <c r="U11" s="1">
        <v>30677</v>
      </c>
      <c r="V11" s="1">
        <v>44176</v>
      </c>
      <c r="W11" s="1">
        <v>69136</v>
      </c>
      <c r="X11" s="1">
        <v>48422</v>
      </c>
      <c r="AA11" s="3" t="s">
        <v>29</v>
      </c>
      <c r="AB11" s="3">
        <v>0</v>
      </c>
      <c r="AC11" s="3" t="s">
        <v>10</v>
      </c>
      <c r="AD11" s="3">
        <v>2642.6</v>
      </c>
      <c r="AE11" s="3">
        <v>48422</v>
      </c>
      <c r="AF11" s="3">
        <v>0</v>
      </c>
      <c r="AG11" s="3">
        <v>56860</v>
      </c>
      <c r="AH11" s="3">
        <v>0</v>
      </c>
      <c r="AI11" s="4"/>
      <c r="AL11" s="1" t="s">
        <v>79</v>
      </c>
      <c r="AM11" s="1">
        <v>1.0348576067224862</v>
      </c>
      <c r="AN11" s="1">
        <v>0.92445978883425606</v>
      </c>
      <c r="AO11" s="1">
        <v>1.0525893489994913</v>
      </c>
      <c r="AP11" s="1">
        <v>1.1140719862646309</v>
      </c>
      <c r="AQ11" s="1"/>
      <c r="AR11" s="1">
        <v>1.0854750991399891</v>
      </c>
      <c r="AS11" s="1">
        <v>1.3096940262290309</v>
      </c>
      <c r="AT11" s="1">
        <v>1.0368525694320105</v>
      </c>
      <c r="AU11" s="1">
        <v>1.1589807003949157</v>
      </c>
      <c r="AW11">
        <f t="shared" si="2"/>
        <v>0.15483828987364839</v>
      </c>
      <c r="AY11" s="1" t="s">
        <v>78</v>
      </c>
      <c r="AZ11">
        <v>103.48576067224862</v>
      </c>
      <c r="BA11">
        <v>92.44597888342561</v>
      </c>
      <c r="BB11">
        <v>105.25893489994912</v>
      </c>
      <c r="BC11">
        <v>111.40719862646309</v>
      </c>
      <c r="BD11" s="11">
        <f t="shared" si="3"/>
        <v>103.14946827052161</v>
      </c>
      <c r="BE11">
        <f t="shared" si="4"/>
        <v>1.0032602436771176</v>
      </c>
      <c r="BF11">
        <f t="shared" si="5"/>
        <v>0.89623320830869591</v>
      </c>
      <c r="BG11">
        <f t="shared" si="6"/>
        <v>1.020450581712115</v>
      </c>
      <c r="BH11">
        <f t="shared" si="7"/>
        <v>1.0800559663020715</v>
      </c>
      <c r="BI11" s="12">
        <f t="shared" si="8"/>
        <v>1</v>
      </c>
      <c r="BJ11">
        <f t="shared" si="9"/>
        <v>1.91514578860108E-2</v>
      </c>
      <c r="BL11" s="1" t="s">
        <v>78</v>
      </c>
      <c r="BM11">
        <v>108.54750991399891</v>
      </c>
      <c r="BN11">
        <v>130.96940262290309</v>
      </c>
      <c r="BO11">
        <v>103.68525694320105</v>
      </c>
      <c r="BP11">
        <v>115.89807003949157</v>
      </c>
      <c r="BQ11" s="11">
        <v>103.14946827052161</v>
      </c>
      <c r="BR11">
        <f t="shared" si="10"/>
        <v>1.0523322294722868</v>
      </c>
      <c r="BS11">
        <f t="shared" si="11"/>
        <v>1.2697050679836801</v>
      </c>
      <c r="BT11">
        <f t="shared" si="12"/>
        <v>1.0051942940827798</v>
      </c>
      <c r="BU11">
        <f t="shared" si="13"/>
        <v>1.1235934802449514</v>
      </c>
      <c r="BV11" s="12">
        <f t="shared" si="0"/>
        <v>1.1127062679459245</v>
      </c>
      <c r="BW11">
        <f t="shared" si="1"/>
        <v>2.8857048406218801E-2</v>
      </c>
    </row>
    <row r="12" spans="1:77" x14ac:dyDescent="0.2">
      <c r="B12" s="1" t="s">
        <v>11</v>
      </c>
      <c r="C12" s="1">
        <v>3509561</v>
      </c>
      <c r="D12" s="1">
        <v>9215871</v>
      </c>
      <c r="E12" s="1">
        <v>3669778</v>
      </c>
      <c r="F12" s="1">
        <v>3519988</v>
      </c>
      <c r="H12" s="1" t="s">
        <v>11</v>
      </c>
      <c r="I12" s="1">
        <v>4208084</v>
      </c>
      <c r="J12" s="1">
        <v>2816277</v>
      </c>
      <c r="K12" s="1">
        <v>3969900</v>
      </c>
      <c r="L12" s="1">
        <v>4872119</v>
      </c>
      <c r="N12" s="1" t="s">
        <v>11</v>
      </c>
      <c r="O12" s="1">
        <v>1554269</v>
      </c>
      <c r="P12" s="1">
        <v>1887593</v>
      </c>
      <c r="Q12" s="1">
        <v>6598951</v>
      </c>
      <c r="R12" s="1">
        <v>1365406</v>
      </c>
      <c r="T12" s="1" t="s">
        <v>11</v>
      </c>
      <c r="U12" s="1">
        <v>2270650</v>
      </c>
      <c r="V12" s="1">
        <v>3541542</v>
      </c>
      <c r="W12" s="1">
        <v>3005534</v>
      </c>
      <c r="X12" s="1">
        <v>5826247</v>
      </c>
      <c r="AA12" s="3" t="s">
        <v>30</v>
      </c>
      <c r="AB12" s="3">
        <v>193223</v>
      </c>
      <c r="AC12" s="3" t="s">
        <v>11</v>
      </c>
      <c r="AD12" s="3">
        <v>115834</v>
      </c>
      <c r="AE12" s="3">
        <v>5826247</v>
      </c>
      <c r="AF12" s="3">
        <v>740146.96770000004</v>
      </c>
      <c r="AG12" s="3">
        <v>4872119</v>
      </c>
      <c r="AH12" s="3">
        <v>109089.7455</v>
      </c>
      <c r="AI12" s="4"/>
      <c r="AL12" s="1" t="s">
        <v>81</v>
      </c>
      <c r="AM12" s="1">
        <v>1.0461204545347176</v>
      </c>
      <c r="AN12" s="1">
        <v>1.0426127099753344</v>
      </c>
      <c r="AO12" s="1">
        <v>1.3276188633489421</v>
      </c>
      <c r="AP12" s="1">
        <v>1.1418467410036341</v>
      </c>
      <c r="AQ12" s="1"/>
      <c r="AR12" s="1">
        <v>1.2550789362154589</v>
      </c>
      <c r="AS12" s="1">
        <v>1.3120009968013071</v>
      </c>
      <c r="AT12" s="1">
        <v>1.0164179424714801</v>
      </c>
      <c r="AU12" s="1">
        <v>2.2449659044082844</v>
      </c>
      <c r="AW12">
        <f t="shared" si="2"/>
        <v>0.29753003687476925</v>
      </c>
      <c r="AY12" s="1" t="s">
        <v>80</v>
      </c>
      <c r="AZ12">
        <v>104.61204545347175</v>
      </c>
      <c r="BA12">
        <v>104.26127099753344</v>
      </c>
      <c r="BB12">
        <v>132.7618863348942</v>
      </c>
      <c r="BC12">
        <v>114.18467410036341</v>
      </c>
      <c r="BD12" s="11">
        <f t="shared" si="3"/>
        <v>113.9549692215657</v>
      </c>
      <c r="BE12">
        <f t="shared" si="4"/>
        <v>0.91801214258653119</v>
      </c>
      <c r="BF12">
        <f t="shared" si="5"/>
        <v>0.91493395777077047</v>
      </c>
      <c r="BG12">
        <f t="shared" si="6"/>
        <v>1.1650381483299925</v>
      </c>
      <c r="BH12">
        <f t="shared" si="7"/>
        <v>1.0020157513127057</v>
      </c>
      <c r="BI12" s="12">
        <f t="shared" si="8"/>
        <v>1</v>
      </c>
      <c r="BJ12">
        <f t="shared" si="9"/>
        <v>2.9297288683334581E-2</v>
      </c>
      <c r="BL12" s="1" t="s">
        <v>80</v>
      </c>
      <c r="BM12">
        <v>125.50789362154589</v>
      </c>
      <c r="BN12">
        <v>131.20009968013071</v>
      </c>
      <c r="BO12">
        <v>101.64179424714801</v>
      </c>
      <c r="BP12">
        <v>224.49659044082844</v>
      </c>
      <c r="BQ12" s="11">
        <v>113.9549692215657</v>
      </c>
      <c r="BR12">
        <f t="shared" si="10"/>
        <v>1.1013814884853115</v>
      </c>
      <c r="BS12">
        <f t="shared" si="11"/>
        <v>1.1513328517077199</v>
      </c>
      <c r="BT12">
        <f t="shared" si="12"/>
        <v>0.89194701153859424</v>
      </c>
      <c r="BU12">
        <f t="shared" si="13"/>
        <v>1.9700465190274739</v>
      </c>
      <c r="BV12" s="12">
        <f t="shared" si="0"/>
        <v>1.2786769676897749</v>
      </c>
      <c r="BW12">
        <f t="shared" si="1"/>
        <v>0.11860316591502175</v>
      </c>
    </row>
    <row r="13" spans="1:77" x14ac:dyDescent="0.2">
      <c r="B13" s="1" t="s">
        <v>12</v>
      </c>
      <c r="C13" s="1">
        <v>1618317</v>
      </c>
      <c r="D13" s="1">
        <v>1990672</v>
      </c>
      <c r="E13" s="1">
        <v>1188788</v>
      </c>
      <c r="F13" s="1">
        <v>1526503</v>
      </c>
      <c r="H13" s="1" t="s">
        <v>12</v>
      </c>
      <c r="I13" s="1">
        <v>1737111</v>
      </c>
      <c r="J13" s="1">
        <v>1080235</v>
      </c>
      <c r="K13" s="1">
        <v>1141085</v>
      </c>
      <c r="L13" s="1">
        <v>1761674</v>
      </c>
      <c r="N13" s="1" t="s">
        <v>12</v>
      </c>
      <c r="O13" s="1">
        <v>1593954</v>
      </c>
      <c r="P13" s="1">
        <v>1642298</v>
      </c>
      <c r="Q13" s="1">
        <v>1486791</v>
      </c>
      <c r="R13" s="1">
        <v>1201705</v>
      </c>
      <c r="T13" s="1" t="s">
        <v>12</v>
      </c>
      <c r="U13" s="1">
        <v>1249995</v>
      </c>
      <c r="V13" s="1">
        <v>2907485</v>
      </c>
      <c r="W13" s="1">
        <v>2062455</v>
      </c>
      <c r="X13" s="1">
        <v>1524925</v>
      </c>
      <c r="AA13" s="3" t="s">
        <v>31</v>
      </c>
      <c r="AB13" s="3">
        <v>155606</v>
      </c>
      <c r="AC13" s="3" t="s">
        <v>12</v>
      </c>
      <c r="AD13" s="3">
        <v>87776.3</v>
      </c>
      <c r="AE13" s="3">
        <v>1524925</v>
      </c>
      <c r="AF13" s="3">
        <v>88351.874500000005</v>
      </c>
      <c r="AG13" s="3">
        <v>1761674</v>
      </c>
      <c r="AH13" s="3">
        <v>70404.747000000003</v>
      </c>
      <c r="AI13" s="4"/>
      <c r="AL13" s="1" t="s">
        <v>83</v>
      </c>
      <c r="AM13" s="1"/>
      <c r="AN13" s="8" t="s">
        <v>117</v>
      </c>
      <c r="AO13" s="8" t="s">
        <v>117</v>
      </c>
      <c r="AP13" s="8" t="s">
        <v>117</v>
      </c>
      <c r="AQ13" s="1"/>
      <c r="AR13" s="8" t="s">
        <v>117</v>
      </c>
      <c r="AS13" s="8" t="s">
        <v>117</v>
      </c>
      <c r="AT13" s="8" t="s">
        <v>117</v>
      </c>
      <c r="AU13" s="8" t="s">
        <v>117</v>
      </c>
      <c r="AW13" t="e">
        <f t="shared" si="2"/>
        <v>#DIV/0!</v>
      </c>
      <c r="AY13" s="1" t="s">
        <v>82</v>
      </c>
      <c r="AZ13" t="e">
        <v>#DIV/0!</v>
      </c>
      <c r="BA13" t="e">
        <v>#DIV/0!</v>
      </c>
      <c r="BB13" t="e">
        <v>#DIV/0!</v>
      </c>
      <c r="BC13" t="e">
        <v>#DIV/0!</v>
      </c>
      <c r="BD13" s="11" t="e">
        <f t="shared" si="3"/>
        <v>#DIV/0!</v>
      </c>
      <c r="BE13" t="e">
        <f t="shared" si="4"/>
        <v>#DIV/0!</v>
      </c>
      <c r="BF13" t="e">
        <f t="shared" si="5"/>
        <v>#DIV/0!</v>
      </c>
      <c r="BG13" t="e">
        <f t="shared" si="6"/>
        <v>#DIV/0!</v>
      </c>
      <c r="BH13" t="e">
        <f t="shared" si="7"/>
        <v>#DIV/0!</v>
      </c>
      <c r="BI13" s="12" t="e">
        <f t="shared" si="8"/>
        <v>#DIV/0!</v>
      </c>
      <c r="BJ13" t="e">
        <f t="shared" si="9"/>
        <v>#DIV/0!</v>
      </c>
      <c r="BL13" s="1" t="s">
        <v>82</v>
      </c>
      <c r="BM13" t="e">
        <v>#DIV/0!</v>
      </c>
      <c r="BN13" t="e">
        <v>#DIV/0!</v>
      </c>
      <c r="BO13" t="e">
        <v>#DIV/0!</v>
      </c>
      <c r="BP13" t="e">
        <v>#DIV/0!</v>
      </c>
      <c r="BQ13" s="11" t="e">
        <v>#DIV/0!</v>
      </c>
      <c r="BR13" t="e">
        <f t="shared" si="10"/>
        <v>#DIV/0!</v>
      </c>
      <c r="BS13" t="e">
        <f t="shared" si="11"/>
        <v>#DIV/0!</v>
      </c>
      <c r="BT13" t="e">
        <f t="shared" si="12"/>
        <v>#DIV/0!</v>
      </c>
      <c r="BU13" t="e">
        <f t="shared" si="13"/>
        <v>#DIV/0!</v>
      </c>
      <c r="BV13" s="12" t="e">
        <f t="shared" si="0"/>
        <v>#DIV/0!</v>
      </c>
      <c r="BW13" t="e">
        <f t="shared" si="1"/>
        <v>#DIV/0!</v>
      </c>
    </row>
    <row r="14" spans="1:77" x14ac:dyDescent="0.2">
      <c r="B14" s="1" t="s">
        <v>13</v>
      </c>
      <c r="C14" s="1">
        <v>1305902</v>
      </c>
      <c r="D14" s="1">
        <v>6206888</v>
      </c>
      <c r="E14" s="1">
        <v>2450426</v>
      </c>
      <c r="F14" s="1">
        <v>6617899</v>
      </c>
      <c r="H14" s="1" t="s">
        <v>13</v>
      </c>
      <c r="I14" s="1">
        <v>4685774</v>
      </c>
      <c r="J14" s="1">
        <v>2092536</v>
      </c>
      <c r="K14" s="1">
        <v>2332994</v>
      </c>
      <c r="L14" s="1">
        <v>3334146</v>
      </c>
      <c r="N14" s="1" t="s">
        <v>13</v>
      </c>
      <c r="O14" s="1">
        <v>1388742</v>
      </c>
      <c r="P14" s="1">
        <v>2064600</v>
      </c>
      <c r="Q14" s="1">
        <v>5132779</v>
      </c>
      <c r="R14" s="1">
        <v>1714678</v>
      </c>
      <c r="T14" s="1" t="s">
        <v>13</v>
      </c>
      <c r="U14" s="1">
        <v>818513</v>
      </c>
      <c r="V14" s="1">
        <v>2054872</v>
      </c>
      <c r="W14" s="1">
        <v>2060682</v>
      </c>
      <c r="X14" s="1">
        <v>2759056</v>
      </c>
      <c r="AA14" s="3" t="s">
        <v>32</v>
      </c>
      <c r="AB14" s="3">
        <v>8940.69</v>
      </c>
      <c r="AC14" s="3" t="s">
        <v>13</v>
      </c>
      <c r="AD14" s="3">
        <v>103082</v>
      </c>
      <c r="AE14" s="3">
        <v>2759056</v>
      </c>
      <c r="AF14" s="3">
        <v>3563740.8325999998</v>
      </c>
      <c r="AG14" s="3">
        <v>3334146</v>
      </c>
      <c r="AH14" s="3">
        <v>1529463.9246</v>
      </c>
      <c r="AI14" s="4"/>
      <c r="AL14" s="1" t="s">
        <v>85</v>
      </c>
      <c r="AM14" s="1">
        <v>1.5141514903191426</v>
      </c>
      <c r="AN14" s="1">
        <v>1.2790532735579951</v>
      </c>
      <c r="AO14" s="1">
        <v>2.1937673670637845</v>
      </c>
      <c r="AP14" s="1">
        <v>1.6340851479465206</v>
      </c>
      <c r="AQ14" s="1"/>
      <c r="AR14" s="1">
        <v>1.8361710958896007</v>
      </c>
      <c r="AS14" s="1">
        <v>2.9180416866610233</v>
      </c>
      <c r="AT14" s="1">
        <v>2.0611858356894461</v>
      </c>
      <c r="AU14" s="1">
        <v>4.856437907191177</v>
      </c>
      <c r="AW14">
        <f t="shared" si="2"/>
        <v>0.12729878027254302</v>
      </c>
      <c r="AY14" s="1" t="s">
        <v>84</v>
      </c>
      <c r="AZ14">
        <v>151.41514903191427</v>
      </c>
      <c r="BA14">
        <v>127.90532735579951</v>
      </c>
      <c r="BB14">
        <v>219.37673670637844</v>
      </c>
      <c r="BC14">
        <v>163.40851479465206</v>
      </c>
      <c r="BD14" s="11">
        <f t="shared" si="3"/>
        <v>165.52643197218606</v>
      </c>
      <c r="BE14">
        <f t="shared" si="4"/>
        <v>0.91474906592173177</v>
      </c>
      <c r="BF14">
        <f t="shared" si="5"/>
        <v>0.77271844642486986</v>
      </c>
      <c r="BG14">
        <f t="shared" si="6"/>
        <v>1.3253275268039428</v>
      </c>
      <c r="BH14">
        <f t="shared" si="7"/>
        <v>0.98720496084945586</v>
      </c>
      <c r="BI14" s="12">
        <f t="shared" si="8"/>
        <v>1.0000000000000002</v>
      </c>
      <c r="BJ14">
        <f t="shared" si="9"/>
        <v>5.861710840274776E-2</v>
      </c>
      <c r="BL14" s="1" t="s">
        <v>84</v>
      </c>
      <c r="BM14">
        <v>183.61710958896006</v>
      </c>
      <c r="BN14">
        <v>291.80416866610233</v>
      </c>
      <c r="BO14">
        <v>206.11858356894462</v>
      </c>
      <c r="BP14">
        <v>485.6437907191177</v>
      </c>
      <c r="BQ14" s="11">
        <v>165.52643197218606</v>
      </c>
      <c r="BR14">
        <f t="shared" si="10"/>
        <v>1.1092917753450628</v>
      </c>
      <c r="BS14">
        <f t="shared" si="11"/>
        <v>1.7628856321577397</v>
      </c>
      <c r="BT14">
        <f t="shared" si="12"/>
        <v>1.2452306324320419</v>
      </c>
      <c r="BU14">
        <f t="shared" si="13"/>
        <v>2.9339349911240884</v>
      </c>
      <c r="BV14" s="12">
        <f t="shared" si="0"/>
        <v>1.7628357577647333</v>
      </c>
      <c r="BW14">
        <f t="shared" si="1"/>
        <v>0.2074903722460171</v>
      </c>
    </row>
    <row r="15" spans="1:77" x14ac:dyDescent="0.2">
      <c r="B15" s="1" t="s">
        <v>14</v>
      </c>
      <c r="C15" s="1">
        <v>3008971</v>
      </c>
      <c r="D15" s="1">
        <v>5970448</v>
      </c>
      <c r="E15" s="1">
        <v>6486353</v>
      </c>
      <c r="F15" s="1">
        <v>7886818</v>
      </c>
      <c r="H15" s="1" t="s">
        <v>14</v>
      </c>
      <c r="I15" s="1">
        <v>7268176</v>
      </c>
      <c r="J15" s="1">
        <v>3705368</v>
      </c>
      <c r="K15" s="1">
        <v>4217543</v>
      </c>
      <c r="L15" s="1">
        <v>8237278</v>
      </c>
      <c r="N15" s="1" t="s">
        <v>14</v>
      </c>
      <c r="O15" s="1">
        <v>3000314</v>
      </c>
      <c r="P15" s="1">
        <v>5193987</v>
      </c>
      <c r="Q15" s="1">
        <v>7165970</v>
      </c>
      <c r="R15" s="1">
        <v>3268014</v>
      </c>
      <c r="T15" s="1" t="s">
        <v>14</v>
      </c>
      <c r="U15" s="1">
        <v>3339683</v>
      </c>
      <c r="V15" s="1">
        <v>3804427</v>
      </c>
      <c r="W15" s="1">
        <v>4767123</v>
      </c>
      <c r="X15" s="1">
        <v>7651816</v>
      </c>
      <c r="AA15" s="3" t="s">
        <v>33</v>
      </c>
      <c r="AB15" s="3">
        <v>1410</v>
      </c>
      <c r="AC15" s="3" t="s">
        <v>14</v>
      </c>
      <c r="AD15" s="3">
        <v>89445.2</v>
      </c>
      <c r="AE15" s="3">
        <v>7651816</v>
      </c>
      <c r="AF15" s="3">
        <v>5241.5828000000001</v>
      </c>
      <c r="AG15" s="3">
        <v>8237278</v>
      </c>
      <c r="AH15" s="3">
        <v>460.6352</v>
      </c>
      <c r="AI15" s="4"/>
      <c r="AL15" s="1" t="s">
        <v>87</v>
      </c>
      <c r="AM15" s="1">
        <v>0.94146026465769139</v>
      </c>
      <c r="AN15" s="1">
        <v>0.99302630726311047</v>
      </c>
      <c r="AO15" s="1">
        <v>1.239619413474329</v>
      </c>
      <c r="AP15" s="1">
        <v>1.0538148931591929</v>
      </c>
      <c r="AQ15" s="1"/>
      <c r="AR15" s="1">
        <v>1.1011624425062685</v>
      </c>
      <c r="AS15" s="1">
        <v>0.92331862623686378</v>
      </c>
      <c r="AT15" s="1">
        <v>1.0206272899695357</v>
      </c>
      <c r="AU15" s="1">
        <v>1.4078517492850917</v>
      </c>
      <c r="AW15">
        <f t="shared" si="2"/>
        <v>0.66419923204148035</v>
      </c>
      <c r="AY15" s="1" t="s">
        <v>86</v>
      </c>
      <c r="AZ15">
        <v>94.14602646576914</v>
      </c>
      <c r="BA15">
        <v>99.302630726311051</v>
      </c>
      <c r="BB15">
        <v>123.9619413474329</v>
      </c>
      <c r="BC15">
        <v>105.38148931591928</v>
      </c>
      <c r="BD15" s="11">
        <f t="shared" si="3"/>
        <v>105.6980219638581</v>
      </c>
      <c r="BE15">
        <f t="shared" si="4"/>
        <v>0.89070755267266033</v>
      </c>
      <c r="BF15">
        <f t="shared" si="5"/>
        <v>0.93949374719865753</v>
      </c>
      <c r="BG15">
        <f t="shared" si="6"/>
        <v>1.1727933886011592</v>
      </c>
      <c r="BH15">
        <f t="shared" si="7"/>
        <v>0.9970053115275227</v>
      </c>
      <c r="BI15" s="12">
        <f t="shared" si="8"/>
        <v>0.99999999999999989</v>
      </c>
      <c r="BJ15">
        <f t="shared" si="9"/>
        <v>3.0778905443426437E-2</v>
      </c>
      <c r="BL15" s="1" t="s">
        <v>86</v>
      </c>
      <c r="BM15">
        <v>110.11624425062685</v>
      </c>
      <c r="BN15">
        <v>92.331862623686376</v>
      </c>
      <c r="BO15">
        <v>102.06272899695357</v>
      </c>
      <c r="BP15">
        <v>140.78517492850918</v>
      </c>
      <c r="BQ15" s="11">
        <v>105.6980219638581</v>
      </c>
      <c r="BR15">
        <f t="shared" si="10"/>
        <v>1.0418004254448536</v>
      </c>
      <c r="BS15">
        <f t="shared" si="11"/>
        <v>0.87354390279184146</v>
      </c>
      <c r="BT15">
        <f t="shared" si="12"/>
        <v>0.96560680229051432</v>
      </c>
      <c r="BU15">
        <f t="shared" si="13"/>
        <v>1.3319565713031851</v>
      </c>
      <c r="BV15" s="12">
        <f t="shared" si="0"/>
        <v>1.0532269254575986</v>
      </c>
      <c r="BW15">
        <f t="shared" si="1"/>
        <v>4.9536193626871158E-2</v>
      </c>
    </row>
    <row r="16" spans="1:77" x14ac:dyDescent="0.2">
      <c r="B16" s="1" t="s">
        <v>15</v>
      </c>
      <c r="C16" s="1">
        <v>2364846</v>
      </c>
      <c r="D16" s="1">
        <v>3809484</v>
      </c>
      <c r="E16" s="1">
        <v>1428909</v>
      </c>
      <c r="F16" s="1">
        <v>1805705</v>
      </c>
      <c r="H16" s="1" t="s">
        <v>15</v>
      </c>
      <c r="I16" s="1">
        <v>1416594</v>
      </c>
      <c r="J16" s="1">
        <v>814618</v>
      </c>
      <c r="K16" s="1">
        <v>937835</v>
      </c>
      <c r="L16" s="1">
        <v>2733397</v>
      </c>
      <c r="N16" s="1" t="s">
        <v>15</v>
      </c>
      <c r="O16" s="1">
        <v>915710</v>
      </c>
      <c r="P16" s="1">
        <v>900746</v>
      </c>
      <c r="Q16" s="1">
        <v>1501359</v>
      </c>
      <c r="R16" s="1">
        <v>930422</v>
      </c>
      <c r="T16" s="1" t="s">
        <v>15</v>
      </c>
      <c r="U16" s="1">
        <v>777175</v>
      </c>
      <c r="V16" s="1">
        <v>2361356</v>
      </c>
      <c r="W16" s="1">
        <v>1279702</v>
      </c>
      <c r="X16" s="1">
        <v>1320579</v>
      </c>
      <c r="AA16" s="3" t="s">
        <v>34</v>
      </c>
      <c r="AB16" s="3">
        <v>287263</v>
      </c>
      <c r="AC16" s="3" t="s">
        <v>15</v>
      </c>
      <c r="AD16" s="3">
        <v>274853</v>
      </c>
      <c r="AE16" s="3">
        <v>1320579</v>
      </c>
      <c r="AF16" s="3">
        <v>110862.6338</v>
      </c>
      <c r="AG16" s="3">
        <v>2733397</v>
      </c>
      <c r="AH16" s="3">
        <v>117170.3642</v>
      </c>
      <c r="AI16" s="4"/>
      <c r="AL16" s="1" t="s">
        <v>89</v>
      </c>
      <c r="AM16" s="1">
        <v>1.1010588571580056</v>
      </c>
      <c r="AN16" s="1">
        <v>2.3210303942627957</v>
      </c>
      <c r="AO16" s="1">
        <v>1.2334736673420994</v>
      </c>
      <c r="AP16" s="1">
        <v>1.6366025290538451</v>
      </c>
      <c r="AQ16" s="1"/>
      <c r="AR16" s="1">
        <v>3.3450553549885873</v>
      </c>
      <c r="AS16" s="1">
        <v>1.8834765771364135</v>
      </c>
      <c r="AT16" s="1">
        <v>1.846643308111126</v>
      </c>
      <c r="AU16" s="1">
        <v>2.6328066705655107</v>
      </c>
      <c r="AW16">
        <f t="shared" si="2"/>
        <v>0.10587879934068574</v>
      </c>
      <c r="AY16" s="1" t="s">
        <v>88</v>
      </c>
      <c r="AZ16">
        <v>110.10588571580055</v>
      </c>
      <c r="BA16">
        <v>232.10303942627957</v>
      </c>
      <c r="BB16">
        <v>123.34736673420994</v>
      </c>
      <c r="BC16">
        <v>163.66025290538451</v>
      </c>
      <c r="BD16" s="11">
        <f t="shared" si="3"/>
        <v>157.30413619541864</v>
      </c>
      <c r="BE16">
        <f t="shared" si="4"/>
        <v>0.69995543905480151</v>
      </c>
      <c r="BF16">
        <f t="shared" si="5"/>
        <v>1.4755049996774299</v>
      </c>
      <c r="BG16">
        <f t="shared" si="6"/>
        <v>0.78413301593656592</v>
      </c>
      <c r="BH16">
        <f t="shared" si="7"/>
        <v>1.0404065453312028</v>
      </c>
      <c r="BI16" s="12">
        <f t="shared" si="8"/>
        <v>1</v>
      </c>
      <c r="BJ16">
        <f t="shared" si="9"/>
        <v>8.7125745690887726E-2</v>
      </c>
      <c r="BL16" s="1" t="s">
        <v>88</v>
      </c>
      <c r="BM16">
        <v>334.50553549885871</v>
      </c>
      <c r="BN16">
        <v>188.34765771364135</v>
      </c>
      <c r="BO16">
        <v>184.66433081111259</v>
      </c>
      <c r="BP16">
        <v>263.28066705655107</v>
      </c>
      <c r="BQ16" s="11">
        <v>157.30413619541864</v>
      </c>
      <c r="BR16">
        <f t="shared" si="10"/>
        <v>2.1264891285713117</v>
      </c>
      <c r="BS16">
        <f t="shared" si="11"/>
        <v>1.1973471408257021</v>
      </c>
      <c r="BT16">
        <f t="shared" si="12"/>
        <v>1.1739318194513617</v>
      </c>
      <c r="BU16">
        <f t="shared" si="13"/>
        <v>1.6737046680672019</v>
      </c>
      <c r="BV16" s="12">
        <f t="shared" si="0"/>
        <v>1.5428681892288942</v>
      </c>
      <c r="BW16">
        <f t="shared" si="1"/>
        <v>0.11302934951337493</v>
      </c>
    </row>
    <row r="17" spans="2:75" x14ac:dyDescent="0.2">
      <c r="B17" s="1" t="s">
        <v>16</v>
      </c>
      <c r="C17" s="1">
        <v>90384</v>
      </c>
      <c r="D17" s="1">
        <v>456657</v>
      </c>
      <c r="E17" s="1">
        <v>321948</v>
      </c>
      <c r="F17" s="1">
        <v>466670</v>
      </c>
      <c r="H17" s="1" t="s">
        <v>16</v>
      </c>
      <c r="I17" s="1">
        <v>608045</v>
      </c>
      <c r="J17" s="1">
        <v>161015</v>
      </c>
      <c r="K17" s="1">
        <v>188922</v>
      </c>
      <c r="L17" s="1">
        <v>430682</v>
      </c>
      <c r="N17" s="1" t="s">
        <v>16</v>
      </c>
      <c r="O17" s="1">
        <v>185241</v>
      </c>
      <c r="P17" s="1">
        <v>288233</v>
      </c>
      <c r="Q17" s="1">
        <v>345776</v>
      </c>
      <c r="R17" s="1">
        <v>260149</v>
      </c>
      <c r="T17" s="1" t="s">
        <v>16</v>
      </c>
      <c r="U17" s="1">
        <v>107393</v>
      </c>
      <c r="V17" s="1">
        <v>180660</v>
      </c>
      <c r="W17" s="1">
        <v>275230</v>
      </c>
      <c r="X17" s="1">
        <v>301949</v>
      </c>
      <c r="AA17" s="3" t="s">
        <v>35</v>
      </c>
      <c r="AB17" s="3">
        <v>57902.6</v>
      </c>
      <c r="AC17" s="3" t="s">
        <v>16</v>
      </c>
      <c r="AD17" s="3">
        <v>25591.7</v>
      </c>
      <c r="AE17" s="3">
        <v>301949</v>
      </c>
      <c r="AF17" s="3">
        <v>36086.495900000002</v>
      </c>
      <c r="AG17" s="3">
        <v>430682</v>
      </c>
      <c r="AH17" s="3">
        <v>22157.853299999999</v>
      </c>
      <c r="AI17" s="4"/>
      <c r="AL17" s="1" t="s">
        <v>91</v>
      </c>
      <c r="AM17" s="1">
        <v>1.8896188563708665</v>
      </c>
      <c r="AN17" s="1">
        <v>4.0933336200404531</v>
      </c>
      <c r="AO17" s="1">
        <v>1.1987115672062121</v>
      </c>
      <c r="AP17" s="1">
        <v>14.092794814835763</v>
      </c>
      <c r="AQ17" s="1"/>
      <c r="AR17" s="1">
        <v>16.373982054303198</v>
      </c>
      <c r="AS17" s="8" t="s">
        <v>117</v>
      </c>
      <c r="AT17" s="8" t="s">
        <v>117</v>
      </c>
      <c r="AU17" s="1">
        <v>12.249552597504756</v>
      </c>
      <c r="AW17">
        <f t="shared" si="2"/>
        <v>0.12572466099560564</v>
      </c>
      <c r="AY17" s="1" t="s">
        <v>90</v>
      </c>
      <c r="AZ17">
        <v>188.96188563708665</v>
      </c>
      <c r="BA17">
        <v>409.33336200404528</v>
      </c>
      <c r="BB17">
        <v>119.8711567206212</v>
      </c>
      <c r="BC17">
        <v>1409.2794814835763</v>
      </c>
      <c r="BD17" s="11">
        <f t="shared" si="3"/>
        <v>531.86147146133237</v>
      </c>
      <c r="BE17">
        <f t="shared" si="4"/>
        <v>0.35528402747034599</v>
      </c>
      <c r="BF17">
        <f t="shared" si="5"/>
        <v>0.76962401671880609</v>
      </c>
      <c r="BG17">
        <f t="shared" si="6"/>
        <v>0.22538041041263152</v>
      </c>
      <c r="BH17">
        <f t="shared" si="7"/>
        <v>2.6497115453982163</v>
      </c>
      <c r="BI17" s="12">
        <f t="shared" si="8"/>
        <v>1</v>
      </c>
      <c r="BJ17">
        <f t="shared" si="9"/>
        <v>0.28100694944328886</v>
      </c>
      <c r="BL17" s="1" t="s">
        <v>90</v>
      </c>
      <c r="BM17">
        <v>1637.3982054303199</v>
      </c>
      <c r="BN17" t="e">
        <v>#DIV/0!</v>
      </c>
      <c r="BO17" t="e">
        <v>#DIV/0!</v>
      </c>
      <c r="BP17">
        <v>1224.9552597504755</v>
      </c>
      <c r="BQ17" s="11">
        <v>531.86147146133237</v>
      </c>
      <c r="BR17">
        <f t="shared" si="10"/>
        <v>3.0786178230422219</v>
      </c>
      <c r="BS17" t="e">
        <f t="shared" si="11"/>
        <v>#DIV/0!</v>
      </c>
      <c r="BT17" t="e">
        <f t="shared" si="12"/>
        <v>#DIV/0!</v>
      </c>
      <c r="BU17">
        <f t="shared" si="13"/>
        <v>2.3031472018170671</v>
      </c>
      <c r="BV17" s="12" t="e">
        <f t="shared" si="0"/>
        <v>#DIV/0!</v>
      </c>
      <c r="BW17" t="e">
        <f t="shared" si="1"/>
        <v>#DIV/0!</v>
      </c>
    </row>
    <row r="18" spans="2:75" x14ac:dyDescent="0.2">
      <c r="B18" s="1" t="s">
        <v>17</v>
      </c>
      <c r="C18" s="1">
        <v>3463917</v>
      </c>
      <c r="D18" s="1">
        <v>3303142</v>
      </c>
      <c r="E18" s="1">
        <v>2423448</v>
      </c>
      <c r="F18" s="1">
        <v>3543201</v>
      </c>
      <c r="H18" s="1" t="s">
        <v>17</v>
      </c>
      <c r="I18" s="1">
        <v>3083239</v>
      </c>
      <c r="J18" s="1">
        <v>2049278</v>
      </c>
      <c r="K18" s="1">
        <v>2073055</v>
      </c>
      <c r="L18" s="1">
        <v>2961797</v>
      </c>
      <c r="N18" s="1" t="s">
        <v>17</v>
      </c>
      <c r="O18" s="1">
        <v>2372901</v>
      </c>
      <c r="P18" s="1">
        <v>2711430</v>
      </c>
      <c r="Q18" s="1">
        <v>2368298</v>
      </c>
      <c r="R18" s="1">
        <v>2240072</v>
      </c>
      <c r="T18" s="1" t="s">
        <v>17</v>
      </c>
      <c r="U18" s="1">
        <v>1403854</v>
      </c>
      <c r="V18" s="1">
        <v>1674528</v>
      </c>
      <c r="W18" s="1">
        <v>1741630</v>
      </c>
      <c r="X18" s="1">
        <v>2348853</v>
      </c>
      <c r="AA18" s="3" t="s">
        <v>36</v>
      </c>
      <c r="AB18" s="3">
        <v>411993</v>
      </c>
      <c r="AC18" s="3" t="s">
        <v>17</v>
      </c>
      <c r="AD18" s="3">
        <v>278012</v>
      </c>
      <c r="AE18" s="3">
        <v>2348853</v>
      </c>
      <c r="AF18" s="3">
        <v>162360.9062</v>
      </c>
      <c r="AG18" s="3">
        <v>2961797</v>
      </c>
      <c r="AH18" s="3">
        <v>147562.0717</v>
      </c>
      <c r="AI18" s="4"/>
      <c r="AL18" s="1" t="s">
        <v>93</v>
      </c>
      <c r="AM18" s="1">
        <v>1.0307407408684519</v>
      </c>
      <c r="AN18" s="1">
        <v>1.0112763343983233</v>
      </c>
      <c r="AO18" s="1">
        <v>1.334484347767124</v>
      </c>
      <c r="AP18" s="1">
        <v>0.96963155231700948</v>
      </c>
      <c r="AQ18" s="1"/>
      <c r="AR18" s="1">
        <v>0.95682266195930987</v>
      </c>
      <c r="AS18" s="1">
        <v>1.2445957204685794</v>
      </c>
      <c r="AT18" s="1">
        <v>1.0350275852018409</v>
      </c>
      <c r="AU18" s="1">
        <v>1.881110503391535</v>
      </c>
      <c r="AW18">
        <f t="shared" si="2"/>
        <v>0.42552038722089086</v>
      </c>
      <c r="AY18" s="1" t="s">
        <v>92</v>
      </c>
      <c r="AZ18">
        <v>103.07407408684519</v>
      </c>
      <c r="BA18">
        <v>101.12763343983234</v>
      </c>
      <c r="BB18">
        <v>133.44843477671239</v>
      </c>
      <c r="BC18">
        <v>96.963155231700952</v>
      </c>
      <c r="BD18" s="11">
        <f t="shared" si="3"/>
        <v>108.65332438377271</v>
      </c>
      <c r="BE18">
        <f t="shared" si="4"/>
        <v>0.94865090112456074</v>
      </c>
      <c r="BF18">
        <f t="shared" si="5"/>
        <v>0.93073667109016378</v>
      </c>
      <c r="BG18">
        <f t="shared" si="6"/>
        <v>1.2282038817824041</v>
      </c>
      <c r="BH18">
        <f t="shared" si="7"/>
        <v>0.89240854600287156</v>
      </c>
      <c r="BI18" s="12">
        <f t="shared" si="8"/>
        <v>1</v>
      </c>
      <c r="BJ18">
        <f t="shared" si="9"/>
        <v>3.8483511436925417E-2</v>
      </c>
      <c r="BL18" s="1" t="s">
        <v>92</v>
      </c>
      <c r="BM18">
        <v>95.682266195930993</v>
      </c>
      <c r="BN18">
        <v>124.45957204685794</v>
      </c>
      <c r="BO18">
        <v>103.50275852018409</v>
      </c>
      <c r="BP18">
        <v>188.11105033915351</v>
      </c>
      <c r="BQ18" s="11">
        <v>108.65332438377271</v>
      </c>
      <c r="BR18">
        <f t="shared" si="10"/>
        <v>0.88061977614208242</v>
      </c>
      <c r="BS18">
        <f t="shared" si="11"/>
        <v>1.1454741284054617</v>
      </c>
      <c r="BT18">
        <f t="shared" si="12"/>
        <v>0.95259633432478885</v>
      </c>
      <c r="BU18">
        <f t="shared" si="13"/>
        <v>1.7312958568550503</v>
      </c>
      <c r="BV18" s="12">
        <f t="shared" si="0"/>
        <v>1.1774965239318458</v>
      </c>
      <c r="BW18">
        <f t="shared" si="1"/>
        <v>9.6440291720766264E-2</v>
      </c>
    </row>
    <row r="19" spans="2:75" x14ac:dyDescent="0.2">
      <c r="B19" s="1" t="s">
        <v>18</v>
      </c>
      <c r="C19" s="1">
        <v>98668</v>
      </c>
      <c r="D19" s="1">
        <v>189032</v>
      </c>
      <c r="E19" s="1">
        <v>123136</v>
      </c>
      <c r="F19" s="1">
        <v>159968</v>
      </c>
      <c r="H19" s="1" t="s">
        <v>18</v>
      </c>
      <c r="I19" s="1">
        <v>140123</v>
      </c>
      <c r="J19" s="1">
        <v>80237</v>
      </c>
      <c r="K19" s="1">
        <v>88357</v>
      </c>
      <c r="L19" s="1">
        <v>114858</v>
      </c>
      <c r="N19" s="1" t="s">
        <v>18</v>
      </c>
      <c r="O19" s="1">
        <v>76895</v>
      </c>
      <c r="P19" s="1">
        <v>72197</v>
      </c>
      <c r="Q19" s="1">
        <v>182465</v>
      </c>
      <c r="R19" s="1">
        <v>82214</v>
      </c>
      <c r="T19" s="1" t="s">
        <v>18</v>
      </c>
      <c r="U19" s="1">
        <v>60928</v>
      </c>
      <c r="V19" s="1">
        <v>78122</v>
      </c>
      <c r="W19" s="1">
        <v>69741</v>
      </c>
      <c r="X19" s="1">
        <v>86716</v>
      </c>
      <c r="AA19" s="3" t="s">
        <v>37</v>
      </c>
      <c r="AB19" s="3">
        <v>23653.1</v>
      </c>
      <c r="AC19" s="3" t="s">
        <v>18</v>
      </c>
      <c r="AD19" s="3">
        <v>81710.600000000006</v>
      </c>
      <c r="AE19" s="3">
        <v>86716</v>
      </c>
      <c r="AF19" s="3">
        <v>0</v>
      </c>
      <c r="AG19" s="3">
        <v>114858</v>
      </c>
      <c r="AH19" s="3">
        <v>0</v>
      </c>
      <c r="AI19" s="4"/>
      <c r="AL19" s="1" t="s">
        <v>95</v>
      </c>
      <c r="AM19" s="1">
        <v>1.1333411686976758</v>
      </c>
      <c r="AN19" s="1">
        <v>1.1126965640414823</v>
      </c>
      <c r="AO19" s="1">
        <v>1.9817802676540643</v>
      </c>
      <c r="AP19" s="1">
        <v>1.0913209190257944</v>
      </c>
      <c r="AQ19" s="1"/>
      <c r="AR19" s="1">
        <v>1.5989555120972083</v>
      </c>
      <c r="AS19" s="1">
        <v>1.602128323139965</v>
      </c>
      <c r="AT19" s="1">
        <v>1.3086587091142243</v>
      </c>
      <c r="AU19" s="1">
        <v>2.0413644465636178</v>
      </c>
      <c r="AW19">
        <f t="shared" si="2"/>
        <v>0.28900587040854775</v>
      </c>
      <c r="AY19" s="1" t="s">
        <v>94</v>
      </c>
      <c r="AZ19">
        <v>113.33411686976757</v>
      </c>
      <c r="BA19">
        <v>111.26965640414824</v>
      </c>
      <c r="BB19">
        <v>198.17802676540643</v>
      </c>
      <c r="BC19">
        <v>109.13209190257945</v>
      </c>
      <c r="BD19" s="11">
        <f t="shared" si="3"/>
        <v>132.97847298547541</v>
      </c>
      <c r="BE19">
        <f t="shared" si="4"/>
        <v>0.85227416382008314</v>
      </c>
      <c r="BF19">
        <f t="shared" si="5"/>
        <v>0.83674939188316355</v>
      </c>
      <c r="BG19">
        <f t="shared" si="6"/>
        <v>1.4903015677360985</v>
      </c>
      <c r="BH19">
        <f t="shared" si="7"/>
        <v>0.82067487656065519</v>
      </c>
      <c r="BI19" s="12">
        <f t="shared" si="8"/>
        <v>1.0000000000000002</v>
      </c>
      <c r="BJ19">
        <f t="shared" si="9"/>
        <v>8.1780551241643976E-2</v>
      </c>
      <c r="BL19" s="1" t="s">
        <v>94</v>
      </c>
      <c r="BM19">
        <v>159.89555120972082</v>
      </c>
      <c r="BN19">
        <v>160.2128323139965</v>
      </c>
      <c r="BO19">
        <v>130.86587091142243</v>
      </c>
      <c r="BP19">
        <v>204.13644465636179</v>
      </c>
      <c r="BQ19" s="11">
        <v>132.97847298547541</v>
      </c>
      <c r="BR19">
        <f t="shared" si="10"/>
        <v>1.2024168094273833</v>
      </c>
      <c r="BS19">
        <f t="shared" si="11"/>
        <v>1.2048027678246522</v>
      </c>
      <c r="BT19">
        <f t="shared" si="12"/>
        <v>0.98411320248591128</v>
      </c>
      <c r="BU19">
        <f t="shared" si="13"/>
        <v>1.5351089546550789</v>
      </c>
      <c r="BV19" s="12">
        <f t="shared" si="0"/>
        <v>1.2316104335982565</v>
      </c>
      <c r="BW19">
        <f t="shared" si="1"/>
        <v>5.6814234998886014E-2</v>
      </c>
    </row>
    <row r="20" spans="2:75" x14ac:dyDescent="0.2">
      <c r="B20" s="1" t="s">
        <v>19</v>
      </c>
      <c r="C20" s="1">
        <v>1018757</v>
      </c>
      <c r="D20" s="1">
        <v>1296292</v>
      </c>
      <c r="E20" s="1">
        <v>1024490</v>
      </c>
      <c r="F20" s="1">
        <v>1343479</v>
      </c>
      <c r="H20" s="1" t="s">
        <v>19</v>
      </c>
      <c r="I20" s="1">
        <v>1180273</v>
      </c>
      <c r="J20" s="1">
        <v>521873</v>
      </c>
      <c r="K20" s="1">
        <v>555851</v>
      </c>
      <c r="L20" s="1">
        <v>1203554</v>
      </c>
      <c r="N20" s="1" t="s">
        <v>19</v>
      </c>
      <c r="O20" s="1">
        <v>858857</v>
      </c>
      <c r="P20" s="1">
        <v>950102</v>
      </c>
      <c r="Q20" s="1">
        <v>1082908</v>
      </c>
      <c r="R20" s="1">
        <v>834961</v>
      </c>
      <c r="T20" s="1" t="s">
        <v>19</v>
      </c>
      <c r="U20" s="1">
        <v>553886</v>
      </c>
      <c r="V20" s="1">
        <v>662798</v>
      </c>
      <c r="W20" s="1">
        <v>769565</v>
      </c>
      <c r="X20" s="1">
        <v>848059</v>
      </c>
      <c r="AA20" s="3" t="s">
        <v>38</v>
      </c>
      <c r="AB20" s="3">
        <v>320297</v>
      </c>
      <c r="AC20" s="3" t="s">
        <v>19</v>
      </c>
      <c r="AD20" s="3">
        <v>230021</v>
      </c>
      <c r="AE20" s="3">
        <v>848059</v>
      </c>
      <c r="AF20" s="3">
        <v>68251.091700000004</v>
      </c>
      <c r="AG20" s="3">
        <v>1203554</v>
      </c>
      <c r="AH20" s="3">
        <v>70943.392999999996</v>
      </c>
      <c r="AI20" s="4"/>
      <c r="AL20" s="1" t="s">
        <v>97</v>
      </c>
      <c r="AM20" s="1">
        <v>1.0741930701427949</v>
      </c>
      <c r="AN20" s="1">
        <v>0.97016319252289362</v>
      </c>
      <c r="AO20" s="1">
        <v>1.0505759152109637</v>
      </c>
      <c r="AP20" s="1">
        <v>1.0432145054189546</v>
      </c>
      <c r="AQ20" s="1"/>
      <c r="AR20" s="1">
        <v>1.0504468474886888</v>
      </c>
      <c r="AS20" s="1">
        <v>1.240850221746542</v>
      </c>
      <c r="AT20" s="1">
        <v>1.0018423975926267</v>
      </c>
      <c r="AU20" s="1">
        <v>1.3514166631290403</v>
      </c>
      <c r="AW20">
        <f t="shared" si="2"/>
        <v>0.18593629074408557</v>
      </c>
      <c r="AY20" s="1" t="s">
        <v>96</v>
      </c>
      <c r="AZ20">
        <v>107.41930701427948</v>
      </c>
      <c r="BA20">
        <v>97.016319252289364</v>
      </c>
      <c r="BB20">
        <v>105.05759152109637</v>
      </c>
      <c r="BC20">
        <v>104.32145054189546</v>
      </c>
      <c r="BD20" s="11">
        <f t="shared" si="3"/>
        <v>103.45366708239017</v>
      </c>
      <c r="BE20">
        <f t="shared" si="4"/>
        <v>1.0383325216372572</v>
      </c>
      <c r="BF20">
        <f t="shared" si="5"/>
        <v>0.9377755471444611</v>
      </c>
      <c r="BG20">
        <f t="shared" si="6"/>
        <v>1.0155037949252088</v>
      </c>
      <c r="BH20">
        <f t="shared" si="7"/>
        <v>1.0083881362930731</v>
      </c>
      <c r="BI20" s="12">
        <f t="shared" si="8"/>
        <v>1</v>
      </c>
      <c r="BJ20">
        <f t="shared" si="9"/>
        <v>1.0851260713810398E-2</v>
      </c>
      <c r="BL20" s="1" t="s">
        <v>96</v>
      </c>
      <c r="BM20">
        <v>105.04468474886887</v>
      </c>
      <c r="BN20">
        <v>124.0850221746542</v>
      </c>
      <c r="BO20">
        <v>100.18423975926267</v>
      </c>
      <c r="BP20">
        <v>135.14166631290402</v>
      </c>
      <c r="BQ20" s="11">
        <v>103.45366708239017</v>
      </c>
      <c r="BR20">
        <f t="shared" si="10"/>
        <v>1.0153790359621726</v>
      </c>
      <c r="BS20">
        <f t="shared" si="11"/>
        <v>1.1994260394446268</v>
      </c>
      <c r="BT20">
        <f t="shared" si="12"/>
        <v>0.96839718286135046</v>
      </c>
      <c r="BU20">
        <f t="shared" si="13"/>
        <v>1.3063013629596874</v>
      </c>
      <c r="BV20" s="12">
        <f t="shared" si="0"/>
        <v>1.1223759053069593</v>
      </c>
      <c r="BW20">
        <f t="shared" si="1"/>
        <v>3.9508193812319188E-2</v>
      </c>
    </row>
    <row r="21" spans="2:75" x14ac:dyDescent="0.2">
      <c r="B21" s="1" t="s">
        <v>20</v>
      </c>
      <c r="C21" s="1">
        <v>1149264</v>
      </c>
      <c r="D21" s="1">
        <v>1244760</v>
      </c>
      <c r="E21" s="1">
        <v>1235942</v>
      </c>
      <c r="F21" s="1">
        <v>1536596</v>
      </c>
      <c r="H21" s="1" t="s">
        <v>20</v>
      </c>
      <c r="I21" s="1">
        <v>1287901</v>
      </c>
      <c r="J21" s="1">
        <v>535917</v>
      </c>
      <c r="K21" s="1">
        <v>595372</v>
      </c>
      <c r="L21" s="1">
        <v>1304750</v>
      </c>
      <c r="N21" s="1" t="s">
        <v>20</v>
      </c>
      <c r="O21" s="1">
        <v>944531</v>
      </c>
      <c r="P21" s="1">
        <v>753098</v>
      </c>
      <c r="Q21" s="1">
        <v>1180741</v>
      </c>
      <c r="R21" s="1">
        <v>788681</v>
      </c>
      <c r="T21" s="1" t="s">
        <v>20</v>
      </c>
      <c r="U21" s="1">
        <v>571317</v>
      </c>
      <c r="V21" s="1">
        <v>748680</v>
      </c>
      <c r="W21" s="1">
        <v>777873</v>
      </c>
      <c r="X21" s="1">
        <v>871900</v>
      </c>
      <c r="AA21" s="3" t="s">
        <v>39</v>
      </c>
      <c r="AB21" s="3">
        <v>504057</v>
      </c>
      <c r="AC21" s="3" t="s">
        <v>20</v>
      </c>
      <c r="AD21" s="3">
        <v>228808</v>
      </c>
      <c r="AE21" s="3">
        <v>871900</v>
      </c>
      <c r="AF21" s="3">
        <v>66175.447199999995</v>
      </c>
      <c r="AG21" s="3">
        <v>1304750</v>
      </c>
      <c r="AH21" s="3">
        <v>86178.716499999995</v>
      </c>
      <c r="AI21" s="4"/>
      <c r="AL21" s="1" t="s">
        <v>99</v>
      </c>
      <c r="AM21" s="1">
        <v>1.1896392642567652</v>
      </c>
      <c r="AN21" s="1">
        <v>1.5861993179954621</v>
      </c>
      <c r="AO21" s="1">
        <v>2.3210611130080516</v>
      </c>
      <c r="AP21" s="1">
        <v>1.4372408318385654</v>
      </c>
      <c r="AQ21" s="1"/>
      <c r="AR21" s="1">
        <v>0.6111038891948386</v>
      </c>
      <c r="AS21" s="1">
        <v>1.7320013703639585</v>
      </c>
      <c r="AT21" s="1">
        <v>1.4444684016736136</v>
      </c>
      <c r="AU21" s="8" t="s">
        <v>117</v>
      </c>
      <c r="AW21">
        <f t="shared" si="2"/>
        <v>0.39890523001929046</v>
      </c>
      <c r="AY21" s="1" t="s">
        <v>98</v>
      </c>
      <c r="AZ21">
        <v>118.96392642567652</v>
      </c>
      <c r="BA21">
        <v>158.61993179954621</v>
      </c>
      <c r="BB21">
        <v>232.10611130080517</v>
      </c>
      <c r="BC21">
        <v>143.72408318385655</v>
      </c>
      <c r="BD21" s="11">
        <f t="shared" si="3"/>
        <v>163.35351317747111</v>
      </c>
      <c r="BE21">
        <f t="shared" si="4"/>
        <v>0.72826059330864401</v>
      </c>
      <c r="BF21">
        <f t="shared" si="5"/>
        <v>0.97102246969869432</v>
      </c>
      <c r="BG21">
        <f t="shared" si="6"/>
        <v>1.4208822741916767</v>
      </c>
      <c r="BH21">
        <f t="shared" si="7"/>
        <v>0.87983466280098499</v>
      </c>
      <c r="BI21" s="12">
        <f t="shared" si="8"/>
        <v>1</v>
      </c>
      <c r="BJ21">
        <f t="shared" si="9"/>
        <v>7.4479247585631181E-2</v>
      </c>
      <c r="BL21" s="1" t="s">
        <v>98</v>
      </c>
      <c r="BM21">
        <v>61.11038891948386</v>
      </c>
      <c r="BN21">
        <v>173.20013703639586</v>
      </c>
      <c r="BO21">
        <v>144.44684016736136</v>
      </c>
      <c r="BP21" t="e">
        <v>#DIV/0!</v>
      </c>
      <c r="BQ21" s="11">
        <v>163.35351317747111</v>
      </c>
      <c r="BR21">
        <f t="shared" si="10"/>
        <v>0.37409901832409376</v>
      </c>
      <c r="BS21">
        <f t="shared" si="11"/>
        <v>1.0602780048460123</v>
      </c>
      <c r="BT21">
        <f t="shared" si="12"/>
        <v>0.8842591589103499</v>
      </c>
      <c r="BU21" t="e">
        <f t="shared" si="13"/>
        <v>#DIV/0!</v>
      </c>
      <c r="BV21" s="12" t="e">
        <f t="shared" si="0"/>
        <v>#DIV/0!</v>
      </c>
      <c r="BW21" t="e">
        <f t="shared" si="1"/>
        <v>#DIV/0!</v>
      </c>
    </row>
    <row r="22" spans="2:75" x14ac:dyDescent="0.2">
      <c r="B22" s="1" t="s">
        <v>21</v>
      </c>
      <c r="C22" s="1">
        <v>516277</v>
      </c>
      <c r="D22" s="1">
        <v>556873</v>
      </c>
      <c r="E22" s="1">
        <v>499549</v>
      </c>
      <c r="F22" s="1">
        <v>725456</v>
      </c>
      <c r="H22" s="1" t="s">
        <v>21</v>
      </c>
      <c r="I22" s="1">
        <v>464495</v>
      </c>
      <c r="J22" s="1">
        <v>282493</v>
      </c>
      <c r="K22" s="1">
        <v>293539</v>
      </c>
      <c r="L22" s="1">
        <v>432085</v>
      </c>
      <c r="N22" s="1" t="s">
        <v>21</v>
      </c>
      <c r="O22" s="1">
        <v>448733</v>
      </c>
      <c r="P22" s="1">
        <v>468514</v>
      </c>
      <c r="Q22" s="1">
        <v>531015</v>
      </c>
      <c r="R22" s="1">
        <v>430047</v>
      </c>
      <c r="T22" s="1" t="s">
        <v>21</v>
      </c>
      <c r="U22" s="1">
        <v>258146</v>
      </c>
      <c r="V22" s="1">
        <v>321776</v>
      </c>
      <c r="W22" s="1">
        <v>420261</v>
      </c>
      <c r="X22" s="1">
        <v>404065</v>
      </c>
      <c r="AA22" s="3" t="s">
        <v>40</v>
      </c>
      <c r="AB22" s="3">
        <v>67423</v>
      </c>
      <c r="AC22" s="3" t="s">
        <v>21</v>
      </c>
      <c r="AD22" s="3">
        <v>190441</v>
      </c>
      <c r="AE22" s="3">
        <v>404065</v>
      </c>
      <c r="AF22" s="3">
        <v>37136.855600000003</v>
      </c>
      <c r="AG22" s="3">
        <v>432085</v>
      </c>
      <c r="AH22" s="3">
        <v>42927.3001</v>
      </c>
      <c r="AI22" s="4"/>
      <c r="AL22" s="1" t="s">
        <v>101</v>
      </c>
      <c r="AM22" s="1">
        <v>1.2156467684473444</v>
      </c>
      <c r="AN22" s="1">
        <v>1.38025365328484</v>
      </c>
      <c r="AO22" s="1">
        <v>1.1207707368835569</v>
      </c>
      <c r="AP22" s="1">
        <v>1.1448011653050936</v>
      </c>
      <c r="AQ22" s="1"/>
      <c r="AR22" s="1">
        <v>1.260395759875673</v>
      </c>
      <c r="AS22" s="1">
        <v>1.3783728565921616</v>
      </c>
      <c r="AT22" s="1">
        <v>2.0404074879283276</v>
      </c>
      <c r="AU22" s="1">
        <v>1.3285137150007125</v>
      </c>
      <c r="AW22">
        <f t="shared" si="2"/>
        <v>0.18290783142652364</v>
      </c>
      <c r="AY22" s="1" t="s">
        <v>100</v>
      </c>
      <c r="AZ22">
        <v>121.56467684473444</v>
      </c>
      <c r="BA22">
        <v>138.02536532848399</v>
      </c>
      <c r="BB22">
        <v>112.07707368835568</v>
      </c>
      <c r="BC22">
        <v>114.48011653050936</v>
      </c>
      <c r="BD22" s="11">
        <f t="shared" si="3"/>
        <v>121.53680809802086</v>
      </c>
      <c r="BE22">
        <f t="shared" si="4"/>
        <v>1.000229302934228</v>
      </c>
      <c r="BF22">
        <f t="shared" si="5"/>
        <v>1.135667189952569</v>
      </c>
      <c r="BG22">
        <f t="shared" si="6"/>
        <v>0.92216568332092619</v>
      </c>
      <c r="BH22">
        <f t="shared" si="7"/>
        <v>0.94193782379227708</v>
      </c>
      <c r="BI22" s="12">
        <f t="shared" si="8"/>
        <v>1</v>
      </c>
      <c r="BJ22">
        <f t="shared" si="9"/>
        <v>2.4081042063007908E-2</v>
      </c>
      <c r="BL22" s="1" t="s">
        <v>100</v>
      </c>
      <c r="BM22">
        <v>126.0395759875673</v>
      </c>
      <c r="BN22">
        <v>137.83728565921615</v>
      </c>
      <c r="BO22">
        <v>204.04074879283277</v>
      </c>
      <c r="BP22">
        <v>132.85137150007125</v>
      </c>
      <c r="BQ22" s="11">
        <v>121.53680809802086</v>
      </c>
      <c r="BR22">
        <f t="shared" si="10"/>
        <v>1.0370485942490353</v>
      </c>
      <c r="BS22">
        <f t="shared" si="11"/>
        <v>1.1341196779501463</v>
      </c>
      <c r="BT22">
        <f t="shared" si="12"/>
        <v>1.6788391268945579</v>
      </c>
      <c r="BU22">
        <f t="shared" si="13"/>
        <v>1.0930957755030482</v>
      </c>
      <c r="BV22" s="12">
        <f t="shared" si="0"/>
        <v>1.2357757936491969</v>
      </c>
      <c r="BW22">
        <f t="shared" si="1"/>
        <v>7.4510789275380337E-2</v>
      </c>
    </row>
    <row r="23" spans="2:75" x14ac:dyDescent="0.2">
      <c r="B23" s="1" t="s">
        <v>22</v>
      </c>
      <c r="C23" s="1">
        <v>1574784</v>
      </c>
      <c r="D23" s="1">
        <v>1540702</v>
      </c>
      <c r="E23" s="1">
        <v>970161</v>
      </c>
      <c r="F23" s="1">
        <v>1856606</v>
      </c>
      <c r="H23" s="1" t="s">
        <v>22</v>
      </c>
      <c r="I23" s="1">
        <v>1271171</v>
      </c>
      <c r="J23" s="1">
        <v>742810</v>
      </c>
      <c r="K23" s="1">
        <v>748129</v>
      </c>
      <c r="L23" s="1">
        <v>871767</v>
      </c>
      <c r="N23" s="1" t="s">
        <v>22</v>
      </c>
      <c r="O23" s="1">
        <v>1265048</v>
      </c>
      <c r="P23" s="1">
        <v>1401803</v>
      </c>
      <c r="Q23" s="1">
        <v>1639241</v>
      </c>
      <c r="R23" s="1">
        <v>1840945</v>
      </c>
      <c r="T23" s="1" t="s">
        <v>22</v>
      </c>
      <c r="U23" s="1">
        <v>751588</v>
      </c>
      <c r="V23" s="1">
        <v>965782</v>
      </c>
      <c r="W23" s="1">
        <v>933230</v>
      </c>
      <c r="X23" s="1">
        <v>966431</v>
      </c>
      <c r="AA23" s="3" t="s">
        <v>41</v>
      </c>
      <c r="AB23" s="3">
        <v>194177</v>
      </c>
      <c r="AC23" s="3" t="s">
        <v>22</v>
      </c>
      <c r="AD23" s="3">
        <v>442307</v>
      </c>
      <c r="AE23" s="3">
        <v>966431</v>
      </c>
      <c r="AF23" s="3">
        <v>52574.635699999999</v>
      </c>
      <c r="AG23" s="3">
        <v>871767</v>
      </c>
      <c r="AH23" s="3">
        <v>43428.7981</v>
      </c>
      <c r="AI23" s="4"/>
      <c r="AL23" s="1" t="s">
        <v>103</v>
      </c>
      <c r="AM23" s="1">
        <v>1.4412590705401014</v>
      </c>
      <c r="AN23" s="1">
        <v>1.2440708714447568</v>
      </c>
      <c r="AO23" s="1">
        <v>0.93588023193261738</v>
      </c>
      <c r="AP23" s="1">
        <v>1.0095635951657052</v>
      </c>
      <c r="AQ23" s="1"/>
      <c r="AR23" s="1">
        <v>1.2190770270270579</v>
      </c>
      <c r="AS23" s="1">
        <v>1.3415173342750761</v>
      </c>
      <c r="AT23" s="1">
        <v>1.3713422164558038</v>
      </c>
      <c r="AU23" s="1">
        <v>1.1277407474016292</v>
      </c>
      <c r="AW23">
        <f t="shared" si="2"/>
        <v>0.43486506311107409</v>
      </c>
      <c r="AY23" s="1" t="s">
        <v>102</v>
      </c>
      <c r="AZ23">
        <v>144.12590705401013</v>
      </c>
      <c r="BA23">
        <v>124.40708714447568</v>
      </c>
      <c r="BB23">
        <v>93.588023193261733</v>
      </c>
      <c r="BC23">
        <v>100.95635951657052</v>
      </c>
      <c r="BD23" s="11">
        <f t="shared" si="3"/>
        <v>115.76934422707951</v>
      </c>
      <c r="BE23">
        <f t="shared" si="4"/>
        <v>1.2449401697508946</v>
      </c>
      <c r="BF23">
        <f t="shared" si="5"/>
        <v>1.0746116597192896</v>
      </c>
      <c r="BG23">
        <f t="shared" si="6"/>
        <v>0.8084007369834495</v>
      </c>
      <c r="BH23">
        <f t="shared" si="7"/>
        <v>0.87204743354636616</v>
      </c>
      <c r="BI23" s="12">
        <f t="shared" si="8"/>
        <v>1</v>
      </c>
      <c r="BJ23">
        <f t="shared" si="9"/>
        <v>4.971684895783586E-2</v>
      </c>
      <c r="BL23" s="1" t="s">
        <v>102</v>
      </c>
      <c r="BM23">
        <v>121.90770270270579</v>
      </c>
      <c r="BN23">
        <v>134.15173342750762</v>
      </c>
      <c r="BO23">
        <v>137.13422164558037</v>
      </c>
      <c r="BP23">
        <v>112.77407474016292</v>
      </c>
      <c r="BQ23" s="11">
        <v>115.76934422707951</v>
      </c>
      <c r="BR23">
        <f t="shared" si="10"/>
        <v>1.0530223136064931</v>
      </c>
      <c r="BS23">
        <f t="shared" si="11"/>
        <v>1.158784601598601</v>
      </c>
      <c r="BT23">
        <f t="shared" si="12"/>
        <v>1.1845469330515859</v>
      </c>
      <c r="BU23">
        <f t="shared" si="13"/>
        <v>0.97412726566852248</v>
      </c>
      <c r="BV23" s="12">
        <f t="shared" si="0"/>
        <v>1.0926202784813006</v>
      </c>
      <c r="BW23">
        <f t="shared" si="1"/>
        <v>2.4339962160051201E-2</v>
      </c>
    </row>
    <row r="24" spans="2:75" x14ac:dyDescent="0.2">
      <c r="B24" s="1" t="s">
        <v>23</v>
      </c>
      <c r="C24" s="1">
        <v>1018730</v>
      </c>
      <c r="D24" s="1">
        <v>901114</v>
      </c>
      <c r="E24" s="1">
        <v>514407</v>
      </c>
      <c r="F24" s="1">
        <v>1269134</v>
      </c>
      <c r="H24" s="1" t="s">
        <v>23</v>
      </c>
      <c r="I24" s="1">
        <v>956358</v>
      </c>
      <c r="J24" s="1">
        <v>867004</v>
      </c>
      <c r="K24" s="1">
        <v>848719</v>
      </c>
      <c r="L24" s="1">
        <v>464909</v>
      </c>
      <c r="N24" s="1" t="s">
        <v>23</v>
      </c>
      <c r="O24" s="1">
        <v>862053</v>
      </c>
      <c r="P24" s="1">
        <v>1059737</v>
      </c>
      <c r="Q24" s="1">
        <v>1068502</v>
      </c>
      <c r="R24" s="1">
        <v>726426</v>
      </c>
      <c r="T24" s="1" t="s">
        <v>23</v>
      </c>
      <c r="U24" s="1">
        <v>744787</v>
      </c>
      <c r="V24" s="1">
        <v>801733</v>
      </c>
      <c r="W24" s="1">
        <v>716735</v>
      </c>
      <c r="X24" s="1">
        <v>1056841</v>
      </c>
      <c r="AA24" s="3" t="s">
        <v>42</v>
      </c>
      <c r="AB24" s="3">
        <v>51759.3</v>
      </c>
      <c r="AC24" s="3" t="s">
        <v>23</v>
      </c>
      <c r="AD24" s="3">
        <v>307016</v>
      </c>
      <c r="AE24" s="3">
        <v>1056841</v>
      </c>
      <c r="AF24" s="3">
        <v>169307.5822</v>
      </c>
      <c r="AG24" s="3">
        <v>464909</v>
      </c>
      <c r="AH24" s="3">
        <v>41531.464</v>
      </c>
      <c r="AI24" s="4"/>
      <c r="AL24" s="1" t="s">
        <v>105</v>
      </c>
      <c r="AM24" s="1">
        <v>0.86106789310444209</v>
      </c>
      <c r="AN24" s="1">
        <v>0.87558183779640186</v>
      </c>
      <c r="AO24" s="1">
        <v>1.1954604011520256</v>
      </c>
      <c r="AP24" s="1">
        <v>0.93610737818501211</v>
      </c>
      <c r="AQ24" s="1"/>
      <c r="AR24" s="1">
        <v>0.75253164686673613</v>
      </c>
      <c r="AS24" s="1">
        <v>1.1558145967400477</v>
      </c>
      <c r="AT24" s="1">
        <v>0.93559331184840966</v>
      </c>
      <c r="AU24" s="1">
        <v>0.92746206480687121</v>
      </c>
      <c r="AW24">
        <f t="shared" si="2"/>
        <v>0.83819509835945993</v>
      </c>
      <c r="AY24" s="1" t="s">
        <v>104</v>
      </c>
      <c r="AZ24">
        <v>86.106789310444213</v>
      </c>
      <c r="BA24">
        <v>87.558183779640189</v>
      </c>
      <c r="BB24">
        <v>119.54604011520256</v>
      </c>
      <c r="BC24">
        <v>93.610737818501207</v>
      </c>
      <c r="BD24" s="11">
        <f t="shared" si="3"/>
        <v>96.705437755947045</v>
      </c>
      <c r="BE24">
        <f t="shared" si="4"/>
        <v>0.8904027664685169</v>
      </c>
      <c r="BF24">
        <f t="shared" si="5"/>
        <v>0.90541117243694669</v>
      </c>
      <c r="BG24">
        <f t="shared" si="6"/>
        <v>1.2361873632886884</v>
      </c>
      <c r="BH24">
        <f t="shared" si="7"/>
        <v>0.9679986978058478</v>
      </c>
      <c r="BI24" s="12">
        <f t="shared" si="8"/>
        <v>0.99999999999999989</v>
      </c>
      <c r="BJ24">
        <f t="shared" si="9"/>
        <v>4.0251074990016379E-2</v>
      </c>
      <c r="BL24" s="1" t="s">
        <v>104</v>
      </c>
      <c r="BM24">
        <v>75.253164686673614</v>
      </c>
      <c r="BN24">
        <v>115.58145967400478</v>
      </c>
      <c r="BO24">
        <v>93.559331184840971</v>
      </c>
      <c r="BP24">
        <v>92.746206480687121</v>
      </c>
      <c r="BQ24" s="11">
        <v>96.705437755947045</v>
      </c>
      <c r="BR24">
        <f t="shared" si="10"/>
        <v>0.77816890583327936</v>
      </c>
      <c r="BS24">
        <f t="shared" si="11"/>
        <v>1.1951909050419134</v>
      </c>
      <c r="BT24">
        <f t="shared" si="12"/>
        <v>0.96746711824989795</v>
      </c>
      <c r="BU24">
        <f t="shared" si="13"/>
        <v>0.95905885576722449</v>
      </c>
      <c r="BV24" s="12">
        <f t="shared" si="0"/>
        <v>0.97497144622307874</v>
      </c>
      <c r="BW24">
        <f t="shared" si="1"/>
        <v>4.2704745886650776E-2</v>
      </c>
    </row>
    <row r="25" spans="2:75" x14ac:dyDescent="0.2">
      <c r="B25" s="1"/>
      <c r="C25" s="1"/>
      <c r="D25" s="1"/>
      <c r="E25" s="1"/>
      <c r="F25" s="1"/>
      <c r="H25" s="1"/>
      <c r="I25" s="1"/>
      <c r="J25" s="1"/>
      <c r="K25" s="1"/>
      <c r="L25" s="1"/>
      <c r="N25" s="1"/>
      <c r="O25" s="1"/>
      <c r="P25" s="1"/>
      <c r="Q25" s="1"/>
      <c r="R25" s="1"/>
      <c r="T25" s="1"/>
      <c r="U25" s="1"/>
      <c r="V25" s="1"/>
      <c r="W25" s="1"/>
      <c r="X25" s="1"/>
      <c r="AA25" s="3"/>
      <c r="AB25" s="3"/>
      <c r="AC25" s="3"/>
      <c r="AD25" s="3"/>
      <c r="AE25" s="3"/>
      <c r="AF25" s="3"/>
      <c r="AG25" s="3"/>
      <c r="AH25" s="3"/>
      <c r="AI25" s="4"/>
      <c r="AL25" s="1" t="s">
        <v>107</v>
      </c>
      <c r="AM25" s="1">
        <v>1.1217997291510424</v>
      </c>
      <c r="AN25" s="1">
        <v>1.1396078165928094</v>
      </c>
      <c r="AO25" s="1">
        <v>1.081606907389306</v>
      </c>
      <c r="AP25" s="1">
        <v>0.97557280864561757</v>
      </c>
      <c r="AQ25" s="1"/>
      <c r="AR25" s="1">
        <v>1.0231469911622155</v>
      </c>
      <c r="AS25" s="1">
        <v>0.99425180610482788</v>
      </c>
      <c r="AT25" s="1">
        <v>1.0241977052480953</v>
      </c>
      <c r="AU25" s="1">
        <v>1.0898673142485857</v>
      </c>
      <c r="AW25">
        <f t="shared" si="2"/>
        <v>0.3074415231419288</v>
      </c>
      <c r="AY25" s="1" t="s">
        <v>106</v>
      </c>
      <c r="AZ25">
        <v>112.17997291510424</v>
      </c>
      <c r="BA25">
        <v>113.96078165928094</v>
      </c>
      <c r="BB25">
        <v>108.1606907389306</v>
      </c>
      <c r="BC25">
        <v>97.557280864561761</v>
      </c>
      <c r="BD25" s="11">
        <f t="shared" si="3"/>
        <v>107.96468154446939</v>
      </c>
      <c r="BE25">
        <f t="shared" si="4"/>
        <v>1.0390432436824133</v>
      </c>
      <c r="BF25">
        <f t="shared" si="5"/>
        <v>1.0555376075679141</v>
      </c>
      <c r="BG25">
        <f t="shared" si="6"/>
        <v>1.0018154936564183</v>
      </c>
      <c r="BH25">
        <f t="shared" si="7"/>
        <v>0.90360365509325435</v>
      </c>
      <c r="BI25" s="12">
        <f t="shared" si="8"/>
        <v>1.0000000000000002</v>
      </c>
      <c r="BJ25">
        <f t="shared" si="9"/>
        <v>1.7019812021710112E-2</v>
      </c>
      <c r="BL25" s="1" t="s">
        <v>106</v>
      </c>
      <c r="BM25">
        <v>102.31469911622155</v>
      </c>
      <c r="BN25">
        <v>99.425180610482784</v>
      </c>
      <c r="BO25">
        <v>102.41977052480952</v>
      </c>
      <c r="BP25">
        <v>108.98673142485858</v>
      </c>
      <c r="BQ25" s="11">
        <v>107.96468154446939</v>
      </c>
      <c r="BR25">
        <f t="shared" si="10"/>
        <v>0.94766823420934487</v>
      </c>
      <c r="BS25">
        <f t="shared" si="11"/>
        <v>0.92090468093985645</v>
      </c>
      <c r="BT25">
        <f t="shared" si="12"/>
        <v>0.94864143588127026</v>
      </c>
      <c r="BU25">
        <f t="shared" si="13"/>
        <v>1.0094665205858846</v>
      </c>
      <c r="BV25" s="12">
        <f t="shared" si="0"/>
        <v>0.9566702179040889</v>
      </c>
      <c r="BW25">
        <f t="shared" si="1"/>
        <v>9.3676307285803315E-3</v>
      </c>
    </row>
    <row r="26" spans="2:75" x14ac:dyDescent="0.2">
      <c r="B26" s="1" t="s">
        <v>24</v>
      </c>
      <c r="C26" s="1">
        <v>15152.6692</v>
      </c>
      <c r="D26" s="1">
        <v>10024.3878</v>
      </c>
      <c r="E26" s="1">
        <v>10783.135700000001</v>
      </c>
      <c r="F26" s="1">
        <v>5995.6872000000003</v>
      </c>
      <c r="H26" s="1" t="s">
        <v>24</v>
      </c>
      <c r="I26" s="1">
        <v>9498.7435999999998</v>
      </c>
      <c r="J26" s="1">
        <v>4662.0739999999996</v>
      </c>
      <c r="K26" s="1">
        <v>4303.5958000000001</v>
      </c>
      <c r="L26" s="1">
        <v>18715.162400000001</v>
      </c>
      <c r="N26" s="1" t="s">
        <v>24</v>
      </c>
      <c r="O26" s="1">
        <v>11028.3125</v>
      </c>
      <c r="P26" s="1">
        <v>11467.587600000001</v>
      </c>
      <c r="Q26" s="1">
        <v>14627.9537</v>
      </c>
      <c r="R26" s="1">
        <v>14176.6055</v>
      </c>
      <c r="T26" s="1" t="s">
        <v>24</v>
      </c>
      <c r="U26" s="1">
        <v>2583.6433999999999</v>
      </c>
      <c r="V26" s="1">
        <v>4767.9457999999995</v>
      </c>
      <c r="W26" s="1">
        <v>9195.0586999999996</v>
      </c>
      <c r="X26" s="1">
        <v>9284.2139000000006</v>
      </c>
      <c r="AA26" s="3"/>
      <c r="AB26" s="3"/>
      <c r="AC26" s="3"/>
      <c r="AD26" s="3"/>
      <c r="AE26" s="3"/>
      <c r="AF26" s="3"/>
      <c r="AG26" s="3"/>
      <c r="AH26" s="3"/>
      <c r="AI26" s="4"/>
      <c r="AL26" s="1" t="s">
        <v>109</v>
      </c>
      <c r="AM26" s="1">
        <v>1.0473449494480769</v>
      </c>
      <c r="AN26" s="1">
        <v>0.99903398739377036</v>
      </c>
      <c r="AO26" s="1">
        <v>1.126649455680296</v>
      </c>
      <c r="AP26" s="1">
        <v>1.0328063712053905</v>
      </c>
      <c r="AQ26" s="1"/>
      <c r="AR26" s="1">
        <v>1.2052368151412718</v>
      </c>
      <c r="AS26" s="1">
        <v>1.1361199436081642</v>
      </c>
      <c r="AT26" s="1">
        <v>1.1074264555113011</v>
      </c>
      <c r="AU26" s="1">
        <v>1.7724560845095509</v>
      </c>
      <c r="AW26">
        <f t="shared" si="2"/>
        <v>0.16230596755299359</v>
      </c>
      <c r="AY26" s="1" t="s">
        <v>108</v>
      </c>
      <c r="AZ26">
        <v>104.73449494480769</v>
      </c>
      <c r="BA26">
        <v>99.903398739377039</v>
      </c>
      <c r="BB26">
        <v>112.66494556802959</v>
      </c>
      <c r="BC26">
        <v>103.28063712053905</v>
      </c>
      <c r="BD26" s="11">
        <f t="shared" si="3"/>
        <v>105.14586909318834</v>
      </c>
      <c r="BE26">
        <f t="shared" si="4"/>
        <v>0.9960875862082984</v>
      </c>
      <c r="BF26">
        <f t="shared" si="5"/>
        <v>0.95014097654026697</v>
      </c>
      <c r="BG26">
        <f t="shared" si="6"/>
        <v>1.0715109070825908</v>
      </c>
      <c r="BH26">
        <f t="shared" si="7"/>
        <v>0.98226053016884407</v>
      </c>
      <c r="BI26" s="12">
        <f t="shared" si="8"/>
        <v>1</v>
      </c>
      <c r="BJ26">
        <f t="shared" si="9"/>
        <v>1.285311880415697E-2</v>
      </c>
      <c r="BL26" s="1" t="s">
        <v>108</v>
      </c>
      <c r="BM26">
        <v>120.52368151412718</v>
      </c>
      <c r="BN26">
        <v>113.61199436081641</v>
      </c>
      <c r="BO26">
        <v>110.74264555113011</v>
      </c>
      <c r="BP26">
        <v>177.2456084509551</v>
      </c>
      <c r="BQ26" s="11">
        <v>105.14586909318834</v>
      </c>
      <c r="BR26">
        <f t="shared" si="10"/>
        <v>1.1462521785550115</v>
      </c>
      <c r="BS26">
        <f t="shared" si="11"/>
        <v>1.080517906605772</v>
      </c>
      <c r="BT26">
        <f t="shared" si="12"/>
        <v>1.0532286860740243</v>
      </c>
      <c r="BU26">
        <f t="shared" si="13"/>
        <v>1.6857115736412474</v>
      </c>
      <c r="BV26" s="12">
        <f t="shared" si="0"/>
        <v>1.2414275862190136</v>
      </c>
      <c r="BW26">
        <f t="shared" si="1"/>
        <v>7.4687874226793127E-2</v>
      </c>
    </row>
    <row r="27" spans="2:75" x14ac:dyDescent="0.2">
      <c r="B27" s="1" t="s">
        <v>25</v>
      </c>
      <c r="C27" s="1">
        <v>248750.4376</v>
      </c>
      <c r="D27" s="1">
        <v>263005.0539</v>
      </c>
      <c r="E27" s="1">
        <v>211850.40049999999</v>
      </c>
      <c r="F27" s="1">
        <v>189476.16010000001</v>
      </c>
      <c r="H27" s="1" t="s">
        <v>25</v>
      </c>
      <c r="I27" s="1">
        <v>372016.78859999997</v>
      </c>
      <c r="J27" s="1">
        <v>391031.92109999998</v>
      </c>
      <c r="K27" s="1">
        <v>249816.5852</v>
      </c>
      <c r="L27" s="1">
        <v>208926.8529</v>
      </c>
      <c r="N27" s="1" t="s">
        <v>25</v>
      </c>
      <c r="O27" s="1">
        <v>155023.2475</v>
      </c>
      <c r="P27" s="1">
        <v>160239.75539999999</v>
      </c>
      <c r="Q27" s="1">
        <v>194313.75839999999</v>
      </c>
      <c r="R27" s="1">
        <v>195155.1606</v>
      </c>
      <c r="T27" s="1" t="s">
        <v>25</v>
      </c>
      <c r="U27" s="1">
        <v>124558.1727</v>
      </c>
      <c r="V27" s="1">
        <v>151459.82560000001</v>
      </c>
      <c r="W27" s="1">
        <v>149734.30100000001</v>
      </c>
      <c r="X27" s="1">
        <v>144249.3988</v>
      </c>
      <c r="AA27" s="3"/>
      <c r="AB27" s="3"/>
      <c r="AC27" s="3"/>
      <c r="AD27" s="3"/>
      <c r="AE27" s="3"/>
      <c r="AF27" s="3"/>
      <c r="AG27" s="3"/>
      <c r="AH27" s="3"/>
      <c r="AI27" s="4"/>
    </row>
    <row r="28" spans="2:75" x14ac:dyDescent="0.2">
      <c r="B28" s="1" t="s">
        <v>26</v>
      </c>
      <c r="C28" s="1">
        <v>759.67660000000001</v>
      </c>
      <c r="D28" s="1">
        <v>3417.616</v>
      </c>
      <c r="E28" s="1">
        <v>2405.3330000000001</v>
      </c>
      <c r="F28" s="1">
        <v>4050.9893999999999</v>
      </c>
      <c r="H28" s="1" t="s">
        <v>26</v>
      </c>
      <c r="I28" s="1">
        <v>252.60640000000001</v>
      </c>
      <c r="J28" s="1">
        <v>0</v>
      </c>
      <c r="K28" s="1">
        <v>0</v>
      </c>
      <c r="L28" s="1">
        <v>1138.5862</v>
      </c>
      <c r="N28" s="1" t="s">
        <v>26</v>
      </c>
      <c r="O28" s="1">
        <v>0</v>
      </c>
      <c r="P28" s="1">
        <v>884.12239999999997</v>
      </c>
      <c r="Q28" s="1">
        <v>0</v>
      </c>
      <c r="R28" s="1">
        <v>3796.5255999999999</v>
      </c>
      <c r="T28" s="1" t="s">
        <v>26</v>
      </c>
      <c r="U28" s="1">
        <v>0</v>
      </c>
      <c r="V28" s="1">
        <v>632.44470000000001</v>
      </c>
      <c r="W28" s="1">
        <v>505.21280000000002</v>
      </c>
      <c r="X28" s="1">
        <v>0</v>
      </c>
      <c r="AA28" s="3" t="s">
        <v>70</v>
      </c>
      <c r="AB28" s="3" t="s">
        <v>71</v>
      </c>
      <c r="AC28" s="3">
        <f>(AB6*AF6)/((AB6*AF6)+(AD6*AE6))</f>
        <v>3.8620661532231784E-3</v>
      </c>
      <c r="AD28" s="3" t="s">
        <v>72</v>
      </c>
      <c r="AE28" s="3">
        <f>(AB6*AH6)/((AB6*AH6)+(AD6*AG6))</f>
        <v>3.8701931879164711E-3</v>
      </c>
      <c r="AF28" s="3" t="s">
        <v>73</v>
      </c>
      <c r="AG28" s="3">
        <f>AC28/AE28</f>
        <v>0.99790009586119188</v>
      </c>
      <c r="AH28" s="3"/>
      <c r="AI28" s="4"/>
    </row>
    <row r="29" spans="2:75" x14ac:dyDescent="0.2">
      <c r="B29" s="1" t="s">
        <v>27</v>
      </c>
      <c r="C29" s="1">
        <v>167810.56959999999</v>
      </c>
      <c r="D29" s="1">
        <v>447769.62589999998</v>
      </c>
      <c r="E29" s="1">
        <v>427032.45149999997</v>
      </c>
      <c r="F29" s="1">
        <v>503582.24779999995</v>
      </c>
      <c r="H29" s="1" t="s">
        <v>27</v>
      </c>
      <c r="I29" s="1">
        <v>529432.36730000004</v>
      </c>
      <c r="J29" s="1">
        <v>233803.0111</v>
      </c>
      <c r="K29" s="1">
        <v>271920.57390000002</v>
      </c>
      <c r="L29" s="1">
        <v>416273.98710000003</v>
      </c>
      <c r="N29" s="1" t="s">
        <v>27</v>
      </c>
      <c r="O29" s="1">
        <v>365529.81910000002</v>
      </c>
      <c r="P29" s="1">
        <v>555390.46100000001</v>
      </c>
      <c r="Q29" s="1">
        <v>636358.24179999996</v>
      </c>
      <c r="R29" s="1">
        <v>501706.02879999997</v>
      </c>
      <c r="T29" s="1" t="s">
        <v>27</v>
      </c>
      <c r="U29" s="1">
        <v>260484.56210000001</v>
      </c>
      <c r="V29" s="1">
        <v>338784.18780000001</v>
      </c>
      <c r="W29" s="1">
        <v>438057.57429999998</v>
      </c>
      <c r="X29" s="1">
        <v>447807.99560000002</v>
      </c>
      <c r="AA29" s="3" t="s">
        <v>74</v>
      </c>
      <c r="AB29" s="3" t="s">
        <v>71</v>
      </c>
      <c r="AC29" s="3">
        <f t="shared" ref="AC29:AC46" si="14">(AB7*AF7)/((AB7*AF7)+(AD7*AE7))</f>
        <v>1.9516130919690497E-2</v>
      </c>
      <c r="AD29" s="3" t="s">
        <v>72</v>
      </c>
      <c r="AE29" s="3">
        <f t="shared" ref="AE29:AE46" si="15">(AB7*AH7)/((AB7*AH7)+(AD7*AG7))</f>
        <v>1.8207671445055473E-2</v>
      </c>
      <c r="AF29" s="3" t="s">
        <v>75</v>
      </c>
      <c r="AG29" s="3">
        <f t="shared" ref="AG29:AG46" si="16">AC29/AE29</f>
        <v>1.0718630868633316</v>
      </c>
      <c r="AH29" s="3"/>
      <c r="AI29" s="4"/>
    </row>
    <row r="30" spans="2:75" x14ac:dyDescent="0.2">
      <c r="B30" s="1" t="s">
        <v>28</v>
      </c>
      <c r="C30" s="1">
        <v>38451.894800000002</v>
      </c>
      <c r="D30" s="1">
        <v>35967.622300000003</v>
      </c>
      <c r="E30" s="1">
        <v>40080.834600000002</v>
      </c>
      <c r="F30" s="1">
        <v>56098.123500000002</v>
      </c>
      <c r="H30" s="1" t="s">
        <v>28</v>
      </c>
      <c r="I30" s="1">
        <v>38026.550199999998</v>
      </c>
      <c r="J30" s="1">
        <v>27904.6489</v>
      </c>
      <c r="K30" s="1">
        <v>26218.129700000001</v>
      </c>
      <c r="L30" s="1">
        <v>47135.239800000003</v>
      </c>
      <c r="N30" s="1" t="s">
        <v>28</v>
      </c>
      <c r="O30" s="1">
        <v>38062.769500000002</v>
      </c>
      <c r="P30" s="1">
        <v>40452.314599999998</v>
      </c>
      <c r="Q30" s="1">
        <v>61671.252200000003</v>
      </c>
      <c r="R30" s="1">
        <v>48325.833200000001</v>
      </c>
      <c r="T30" s="1" t="s">
        <v>28</v>
      </c>
      <c r="U30" s="1">
        <v>30155.8177</v>
      </c>
      <c r="V30" s="1">
        <v>42729.487000000001</v>
      </c>
      <c r="W30" s="1">
        <v>46738.6849</v>
      </c>
      <c r="X30" s="1">
        <v>88727.069300000003</v>
      </c>
      <c r="AA30" s="3" t="s">
        <v>76</v>
      </c>
      <c r="AB30" s="3" t="s">
        <v>71</v>
      </c>
      <c r="AC30" s="3">
        <f t="shared" si="14"/>
        <v>0</v>
      </c>
      <c r="AD30" s="3" t="s">
        <v>72</v>
      </c>
      <c r="AE30" s="3">
        <f t="shared" si="15"/>
        <v>8.5174161690255924E-4</v>
      </c>
      <c r="AF30" s="3" t="s">
        <v>77</v>
      </c>
      <c r="AG30" s="3">
        <f t="shared" si="16"/>
        <v>0</v>
      </c>
      <c r="AH30" s="3"/>
      <c r="AI30" s="4"/>
    </row>
    <row r="31" spans="2:75" x14ac:dyDescent="0.2">
      <c r="B31" s="1" t="s">
        <v>29</v>
      </c>
      <c r="C31" s="1">
        <v>0</v>
      </c>
      <c r="D31" s="1">
        <v>0</v>
      </c>
      <c r="E31" s="1">
        <v>0</v>
      </c>
      <c r="F31" s="1">
        <v>0</v>
      </c>
      <c r="H31" s="1" t="s">
        <v>29</v>
      </c>
      <c r="I31" s="1">
        <v>0</v>
      </c>
      <c r="J31" s="1">
        <v>0</v>
      </c>
      <c r="K31" s="1">
        <v>0</v>
      </c>
      <c r="L31" s="1">
        <v>0</v>
      </c>
      <c r="N31" s="1" t="s">
        <v>29</v>
      </c>
      <c r="O31" s="1">
        <v>0</v>
      </c>
      <c r="P31" s="1">
        <v>0</v>
      </c>
      <c r="Q31" s="1">
        <v>0</v>
      </c>
      <c r="R31" s="1">
        <v>0</v>
      </c>
      <c r="T31" s="1" t="s">
        <v>29</v>
      </c>
      <c r="U31" s="1">
        <v>0</v>
      </c>
      <c r="V31" s="1">
        <v>0</v>
      </c>
      <c r="W31" s="1">
        <v>0</v>
      </c>
      <c r="X31" s="1">
        <v>0</v>
      </c>
      <c r="AA31" s="3" t="s">
        <v>78</v>
      </c>
      <c r="AB31" s="3" t="s">
        <v>71</v>
      </c>
      <c r="AC31" s="3">
        <f t="shared" si="14"/>
        <v>0.76273701847311115</v>
      </c>
      <c r="AD31" s="3" t="s">
        <v>72</v>
      </c>
      <c r="AE31" s="3">
        <f t="shared" si="15"/>
        <v>0.65811019822263916</v>
      </c>
      <c r="AF31" s="3" t="s">
        <v>79</v>
      </c>
      <c r="AG31" s="3">
        <f t="shared" si="16"/>
        <v>1.1589807003949157</v>
      </c>
      <c r="AH31" s="3"/>
      <c r="AI31" s="4"/>
    </row>
    <row r="32" spans="2:75" x14ac:dyDescent="0.2">
      <c r="B32" s="1" t="s">
        <v>30</v>
      </c>
      <c r="C32" s="1">
        <v>124236.8425</v>
      </c>
      <c r="D32" s="1">
        <v>232631.9204</v>
      </c>
      <c r="E32" s="1">
        <v>96228.179199999999</v>
      </c>
      <c r="F32" s="1">
        <v>83452.982000000004</v>
      </c>
      <c r="H32" s="1" t="s">
        <v>30</v>
      </c>
      <c r="I32" s="1">
        <v>97830.186700000006</v>
      </c>
      <c r="J32" s="1">
        <v>66865.471300000005</v>
      </c>
      <c r="K32" s="1">
        <v>94156.249500000005</v>
      </c>
      <c r="L32" s="1">
        <v>109089.7455</v>
      </c>
      <c r="N32" s="1" t="s">
        <v>30</v>
      </c>
      <c r="O32" s="1">
        <v>85917.751799999998</v>
      </c>
      <c r="P32" s="1">
        <v>61668.466099999998</v>
      </c>
      <c r="Q32" s="1">
        <v>400514.87679999997</v>
      </c>
      <c r="R32" s="1">
        <v>54258.368799999997</v>
      </c>
      <c r="T32" s="1" t="s">
        <v>30</v>
      </c>
      <c r="U32" s="1">
        <v>100177.0116</v>
      </c>
      <c r="V32" s="1">
        <v>265534.83270000003</v>
      </c>
      <c r="W32" s="1">
        <v>153368.30410000001</v>
      </c>
      <c r="X32" s="1">
        <v>740146.96770000004</v>
      </c>
      <c r="AA32" s="3" t="s">
        <v>80</v>
      </c>
      <c r="AB32" s="3" t="s">
        <v>71</v>
      </c>
      <c r="AC32" s="3">
        <f t="shared" si="14"/>
        <v>9.6116879705147817E-2</v>
      </c>
      <c r="AD32" s="3" t="s">
        <v>72</v>
      </c>
      <c r="AE32" s="3">
        <f t="shared" si="15"/>
        <v>4.2814405116981841E-2</v>
      </c>
      <c r="AF32" s="3" t="s">
        <v>81</v>
      </c>
      <c r="AG32" s="3">
        <f t="shared" si="16"/>
        <v>2.2449659044082844</v>
      </c>
      <c r="AH32" s="3"/>
      <c r="AI32" s="4"/>
    </row>
    <row r="33" spans="2:35" x14ac:dyDescent="0.2">
      <c r="B33" s="1" t="s">
        <v>31</v>
      </c>
      <c r="C33" s="1">
        <v>76335.425199999998</v>
      </c>
      <c r="D33" s="1">
        <v>85994.833899999998</v>
      </c>
      <c r="E33" s="1">
        <v>48858.906999999999</v>
      </c>
      <c r="F33" s="1">
        <v>64443.421699999999</v>
      </c>
      <c r="H33" s="1" t="s">
        <v>31</v>
      </c>
      <c r="I33" s="1">
        <v>72239.858200000002</v>
      </c>
      <c r="J33" s="1">
        <v>53181.076800000003</v>
      </c>
      <c r="K33" s="1">
        <v>51537.277799999996</v>
      </c>
      <c r="L33" s="1">
        <v>70404.747000000003</v>
      </c>
      <c r="N33" s="1" t="s">
        <v>31</v>
      </c>
      <c r="O33" s="1">
        <v>70440.037599999996</v>
      </c>
      <c r="P33" s="1">
        <v>70413.105299999996</v>
      </c>
      <c r="Q33" s="1">
        <v>77095.101800000004</v>
      </c>
      <c r="R33" s="1">
        <v>53677.931299999997</v>
      </c>
      <c r="T33" s="1" t="s">
        <v>31</v>
      </c>
      <c r="U33" s="1">
        <v>57671.3413</v>
      </c>
      <c r="V33" s="1">
        <v>131283.8181</v>
      </c>
      <c r="W33" s="1">
        <v>95229.826700000005</v>
      </c>
      <c r="X33" s="1">
        <v>88351.874500000005</v>
      </c>
      <c r="AA33" s="3" t="s">
        <v>82</v>
      </c>
      <c r="AB33" s="3" t="s">
        <v>71</v>
      </c>
      <c r="AC33" s="3">
        <f t="shared" si="14"/>
        <v>0</v>
      </c>
      <c r="AD33" s="3" t="s">
        <v>72</v>
      </c>
      <c r="AE33" s="3">
        <f t="shared" si="15"/>
        <v>0</v>
      </c>
      <c r="AF33" s="3" t="s">
        <v>83</v>
      </c>
      <c r="AG33" s="3" t="e">
        <f t="shared" si="16"/>
        <v>#DIV/0!</v>
      </c>
      <c r="AH33" s="3"/>
      <c r="AI33" s="4"/>
    </row>
    <row r="34" spans="2:35" x14ac:dyDescent="0.2">
      <c r="B34" s="1" t="s">
        <v>32</v>
      </c>
      <c r="C34" s="1">
        <v>689827.89709999994</v>
      </c>
      <c r="D34" s="1">
        <v>1304223.5292</v>
      </c>
      <c r="E34" s="1">
        <v>1128566.9812999999</v>
      </c>
      <c r="F34" s="1">
        <v>1608622.7729</v>
      </c>
      <c r="H34" s="1" t="s">
        <v>32</v>
      </c>
      <c r="I34" s="1">
        <v>416651.0393</v>
      </c>
      <c r="J34" s="1">
        <v>189002.52309999999</v>
      </c>
      <c r="K34" s="1">
        <v>219116.54930000001</v>
      </c>
      <c r="L34" s="1">
        <v>378463.82400000002</v>
      </c>
      <c r="N34" s="1" t="s">
        <v>32</v>
      </c>
      <c r="O34" s="1">
        <v>186058.5441</v>
      </c>
      <c r="P34" s="1">
        <v>233816.94159999999</v>
      </c>
      <c r="Q34" s="1">
        <v>663143.80720000004</v>
      </c>
      <c r="R34" s="1">
        <v>182296.38039999999</v>
      </c>
      <c r="T34" s="1" t="s">
        <v>32</v>
      </c>
      <c r="U34" s="1">
        <v>139181.4829</v>
      </c>
      <c r="V34" s="1">
        <v>277402.69</v>
      </c>
      <c r="W34" s="1">
        <v>280193.43349999998</v>
      </c>
      <c r="X34" s="1">
        <v>506945.75419999997</v>
      </c>
      <c r="AA34" s="3" t="s">
        <v>84</v>
      </c>
      <c r="AB34" s="3" t="s">
        <v>71</v>
      </c>
      <c r="AC34" s="3">
        <f t="shared" si="14"/>
        <v>0.17485634740228337</v>
      </c>
      <c r="AD34" s="3" t="s">
        <v>72</v>
      </c>
      <c r="AE34" s="3">
        <f t="shared" si="15"/>
        <v>3.6005061887719104E-2</v>
      </c>
      <c r="AF34" s="3" t="s">
        <v>85</v>
      </c>
      <c r="AG34" s="3">
        <f t="shared" si="16"/>
        <v>4.856437907191177</v>
      </c>
      <c r="AH34" s="3"/>
      <c r="AI34" s="4"/>
    </row>
    <row r="35" spans="2:35" x14ac:dyDescent="0.2">
      <c r="B35" s="1" t="s">
        <v>33</v>
      </c>
      <c r="C35" s="1">
        <v>1010.4256</v>
      </c>
      <c r="D35" s="1">
        <v>1263.0319999999999</v>
      </c>
      <c r="E35" s="1">
        <v>3671.1511</v>
      </c>
      <c r="F35" s="1">
        <v>1512.8523</v>
      </c>
      <c r="H35" s="1" t="s">
        <v>33</v>
      </c>
      <c r="I35" s="1">
        <v>253.5351</v>
      </c>
      <c r="J35" s="1">
        <v>0</v>
      </c>
      <c r="K35" s="1">
        <v>0</v>
      </c>
      <c r="L35" s="1">
        <v>460.6352</v>
      </c>
      <c r="N35" s="1" t="s">
        <v>33</v>
      </c>
      <c r="O35" s="1">
        <v>1903.835</v>
      </c>
      <c r="P35" s="1">
        <v>4497.6940999999997</v>
      </c>
      <c r="Q35" s="1">
        <v>4861.7444999999998</v>
      </c>
      <c r="R35" s="1">
        <v>8834.7230999999992</v>
      </c>
      <c r="T35" s="1" t="s">
        <v>33</v>
      </c>
      <c r="U35" s="1">
        <v>0</v>
      </c>
      <c r="V35" s="1">
        <v>3144</v>
      </c>
      <c r="W35" s="1">
        <v>0</v>
      </c>
      <c r="X35" s="1">
        <v>0</v>
      </c>
      <c r="AA35" s="3" t="s">
        <v>86</v>
      </c>
      <c r="AB35" s="3" t="s">
        <v>71</v>
      </c>
      <c r="AC35" s="3">
        <f t="shared" si="14"/>
        <v>9.3143960830081987E-2</v>
      </c>
      <c r="AD35" s="3" t="s">
        <v>72</v>
      </c>
      <c r="AE35" s="3">
        <f t="shared" si="15"/>
        <v>6.6160347406877582E-2</v>
      </c>
      <c r="AF35" s="3" t="s">
        <v>87</v>
      </c>
      <c r="AG35" s="3">
        <f t="shared" si="16"/>
        <v>1.4078517492850917</v>
      </c>
      <c r="AH35" s="3"/>
      <c r="AI35" s="4"/>
    </row>
    <row r="36" spans="2:35" x14ac:dyDescent="0.2">
      <c r="B36" s="1" t="s">
        <v>34</v>
      </c>
      <c r="C36" s="1">
        <v>109297.7743</v>
      </c>
      <c r="D36" s="1">
        <v>172811.5673</v>
      </c>
      <c r="E36" s="1">
        <v>67123.649900000004</v>
      </c>
      <c r="F36" s="1">
        <v>73452.740399999995</v>
      </c>
      <c r="H36" s="1" t="s">
        <v>34</v>
      </c>
      <c r="I36" s="1">
        <v>60659.897899999996</v>
      </c>
      <c r="J36" s="1">
        <v>29754.619299999998</v>
      </c>
      <c r="K36" s="1">
        <v>40645.484199999999</v>
      </c>
      <c r="L36" s="1">
        <v>117170.3642</v>
      </c>
      <c r="N36" s="1" t="s">
        <v>34</v>
      </c>
      <c r="O36" s="1">
        <v>43687.905400000003</v>
      </c>
      <c r="P36" s="1">
        <v>41343.866600000001</v>
      </c>
      <c r="Q36" s="1">
        <v>95688.604500000001</v>
      </c>
      <c r="R36" s="1">
        <v>36651.145499999999</v>
      </c>
      <c r="T36" s="1" t="s">
        <v>34</v>
      </c>
      <c r="U36" s="1">
        <v>31781.042699999998</v>
      </c>
      <c r="V36" s="1">
        <v>108358.85860000001</v>
      </c>
      <c r="W36" s="1">
        <v>57495.817000000003</v>
      </c>
      <c r="X36" s="1">
        <v>110862.6338</v>
      </c>
      <c r="AA36" s="3" t="s">
        <v>88</v>
      </c>
      <c r="AB36" s="3" t="s">
        <v>71</v>
      </c>
      <c r="AC36" s="3">
        <f t="shared" si="14"/>
        <v>0.10074357285525204</v>
      </c>
      <c r="AD36" s="3" t="s">
        <v>72</v>
      </c>
      <c r="AE36" s="3">
        <f t="shared" si="15"/>
        <v>3.8264705867526894E-2</v>
      </c>
      <c r="AF36" s="3" t="s">
        <v>89</v>
      </c>
      <c r="AG36" s="3">
        <f t="shared" si="16"/>
        <v>2.6328066705655107</v>
      </c>
      <c r="AH36" s="3"/>
      <c r="AI36" s="4"/>
    </row>
    <row r="37" spans="2:35" x14ac:dyDescent="0.2">
      <c r="B37" s="1" t="s">
        <v>35</v>
      </c>
      <c r="C37" s="1">
        <v>3128.7903000000001</v>
      </c>
      <c r="D37" s="1">
        <v>16079.5118</v>
      </c>
      <c r="E37" s="1">
        <v>13927.713900000001</v>
      </c>
      <c r="F37" s="1">
        <v>17346.258600000001</v>
      </c>
      <c r="H37" s="1" t="s">
        <v>35</v>
      </c>
      <c r="I37" s="1">
        <v>22157.853299999999</v>
      </c>
      <c r="J37" s="1">
        <v>5824.8064000000004</v>
      </c>
      <c r="K37" s="1">
        <v>7088.7671</v>
      </c>
      <c r="L37" s="1">
        <v>22157.853299999999</v>
      </c>
      <c r="N37" s="1" t="s">
        <v>35</v>
      </c>
      <c r="O37" s="1">
        <v>7344.1596</v>
      </c>
      <c r="P37" s="1">
        <v>11395.148999999999</v>
      </c>
      <c r="Q37" s="1">
        <v>32796.111799999999</v>
      </c>
      <c r="R37" s="1">
        <v>10634.5437</v>
      </c>
      <c r="T37" s="1" t="s">
        <v>35</v>
      </c>
      <c r="U37" s="1">
        <v>6582.6256000000003</v>
      </c>
      <c r="V37" s="1">
        <v>11013.453299999999</v>
      </c>
      <c r="W37" s="1">
        <v>13878.4928</v>
      </c>
      <c r="X37" s="1">
        <v>36086.495900000002</v>
      </c>
      <c r="AA37" s="3" t="s">
        <v>90</v>
      </c>
      <c r="AB37" s="3" t="s">
        <v>71</v>
      </c>
      <c r="AC37" s="3">
        <f t="shared" si="14"/>
        <v>1.0798298185169963E-5</v>
      </c>
      <c r="AD37" s="3" t="s">
        <v>72</v>
      </c>
      <c r="AE37" s="3">
        <f t="shared" si="15"/>
        <v>8.8152592506681308E-7</v>
      </c>
      <c r="AF37" s="3" t="s">
        <v>91</v>
      </c>
      <c r="AG37" s="3">
        <f t="shared" si="16"/>
        <v>12.249552597504756</v>
      </c>
      <c r="AH37" s="3"/>
      <c r="AI37" s="4"/>
    </row>
    <row r="38" spans="2:35" x14ac:dyDescent="0.2">
      <c r="B38" s="1" t="s">
        <v>36</v>
      </c>
      <c r="C38" s="1">
        <v>177116.09179999999</v>
      </c>
      <c r="D38" s="1">
        <v>169935.38339999999</v>
      </c>
      <c r="E38" s="1">
        <v>124739.2692</v>
      </c>
      <c r="F38" s="1">
        <v>187340.1501</v>
      </c>
      <c r="H38" s="1" t="s">
        <v>36</v>
      </c>
      <c r="I38" s="1">
        <v>143730.2555</v>
      </c>
      <c r="J38" s="1">
        <v>96153.883199999997</v>
      </c>
      <c r="K38" s="1">
        <v>107260.2065</v>
      </c>
      <c r="L38" s="1">
        <v>147562.0717</v>
      </c>
      <c r="N38" s="1" t="s">
        <v>36</v>
      </c>
      <c r="O38" s="1">
        <v>131069.2884</v>
      </c>
      <c r="P38" s="1">
        <v>135024.62169999999</v>
      </c>
      <c r="Q38" s="1">
        <v>128561.7984</v>
      </c>
      <c r="R38" s="1">
        <v>123977.7352</v>
      </c>
      <c r="T38" s="1" t="s">
        <v>36</v>
      </c>
      <c r="U38" s="1">
        <v>68984.7647</v>
      </c>
      <c r="V38" s="1">
        <v>99154.512900000002</v>
      </c>
      <c r="W38" s="1">
        <v>90291.000100000005</v>
      </c>
      <c r="X38" s="1">
        <v>162360.9062</v>
      </c>
      <c r="AA38" s="3" t="s">
        <v>92</v>
      </c>
      <c r="AB38" s="3" t="s">
        <v>71</v>
      </c>
      <c r="AC38" s="3">
        <f t="shared" si="14"/>
        <v>8.0663065639908244E-2</v>
      </c>
      <c r="AD38" s="3" t="s">
        <v>72</v>
      </c>
      <c r="AE38" s="3">
        <f t="shared" si="15"/>
        <v>4.2880556721403305E-2</v>
      </c>
      <c r="AF38" s="3" t="s">
        <v>93</v>
      </c>
      <c r="AG38" s="3">
        <f t="shared" si="16"/>
        <v>1.881110503391535</v>
      </c>
      <c r="AH38" s="3"/>
      <c r="AI38" s="4"/>
    </row>
    <row r="39" spans="2:35" x14ac:dyDescent="0.2">
      <c r="B39" s="1" t="s">
        <v>37</v>
      </c>
      <c r="C39" s="1">
        <v>2148.0830999999998</v>
      </c>
      <c r="D39" s="1">
        <v>2242.8105</v>
      </c>
      <c r="E39" s="1">
        <v>1865.7583</v>
      </c>
      <c r="F39" s="1">
        <v>3929.3297000000002</v>
      </c>
      <c r="H39" s="1" t="s">
        <v>37</v>
      </c>
      <c r="I39" s="1">
        <v>6708.0001000000002</v>
      </c>
      <c r="J39" s="1">
        <v>1137.6575</v>
      </c>
      <c r="K39" s="1">
        <v>1771.9595999999999</v>
      </c>
      <c r="L39" s="1">
        <v>0</v>
      </c>
      <c r="N39" s="1" t="s">
        <v>37</v>
      </c>
      <c r="O39" s="1">
        <v>1993.9189000000001</v>
      </c>
      <c r="P39" s="1">
        <v>1361.4742000000001</v>
      </c>
      <c r="Q39" s="1">
        <v>6454.4650000000001</v>
      </c>
      <c r="R39" s="1">
        <v>2911.4744999999998</v>
      </c>
      <c r="T39" s="1" t="s">
        <v>37</v>
      </c>
      <c r="U39" s="1">
        <v>1772.8883000000001</v>
      </c>
      <c r="V39" s="1">
        <v>1924.2664</v>
      </c>
      <c r="W39" s="1">
        <v>2025.4947</v>
      </c>
      <c r="X39" s="1">
        <v>0</v>
      </c>
      <c r="AA39" s="3" t="s">
        <v>94</v>
      </c>
      <c r="AB39" s="3" t="s">
        <v>71</v>
      </c>
      <c r="AC39" s="3">
        <f t="shared" si="14"/>
        <v>0.21284764352799915</v>
      </c>
      <c r="AD39" s="3" t="s">
        <v>72</v>
      </c>
      <c r="AE39" s="3">
        <f t="shared" si="15"/>
        <v>0.10426734132961979</v>
      </c>
      <c r="AF39" s="3" t="s">
        <v>95</v>
      </c>
      <c r="AG39" s="3">
        <f t="shared" si="16"/>
        <v>2.0413644465636178</v>
      </c>
      <c r="AH39" s="3"/>
      <c r="AI39" s="4"/>
    </row>
    <row r="40" spans="2:35" x14ac:dyDescent="0.2">
      <c r="B40" s="1" t="s">
        <v>38</v>
      </c>
      <c r="C40" s="1">
        <v>58566.608099999998</v>
      </c>
      <c r="D40" s="1">
        <v>65480.779600000002</v>
      </c>
      <c r="E40" s="1">
        <v>60014.451399999998</v>
      </c>
      <c r="F40" s="1">
        <v>76905.646999999997</v>
      </c>
      <c r="H40" s="1" t="s">
        <v>38</v>
      </c>
      <c r="I40" s="1">
        <v>56537.3986</v>
      </c>
      <c r="J40" s="1">
        <v>27712.407999999999</v>
      </c>
      <c r="K40" s="1">
        <v>19188.7994</v>
      </c>
      <c r="L40" s="1">
        <v>70943.392999999996</v>
      </c>
      <c r="N40" s="1" t="s">
        <v>38</v>
      </c>
      <c r="O40" s="1">
        <v>61075.955499999996</v>
      </c>
      <c r="P40" s="1">
        <v>68063.494300000006</v>
      </c>
      <c r="Q40" s="1">
        <v>71805.226599999995</v>
      </c>
      <c r="R40" s="1">
        <v>55356.092199999999</v>
      </c>
      <c r="T40" s="1" t="s">
        <v>38</v>
      </c>
      <c r="U40" s="1">
        <v>34032.211499999998</v>
      </c>
      <c r="V40" s="1">
        <v>49909.2667</v>
      </c>
      <c r="W40" s="1">
        <v>57060.256699999998</v>
      </c>
      <c r="X40" s="1">
        <v>68251.091700000004</v>
      </c>
      <c r="AA40" s="3" t="s">
        <v>96</v>
      </c>
      <c r="AB40" s="3" t="s">
        <v>71</v>
      </c>
      <c r="AC40" s="3">
        <f t="shared" si="14"/>
        <v>9.2917732092309427E-2</v>
      </c>
      <c r="AD40" s="3" t="s">
        <v>72</v>
      </c>
      <c r="AE40" s="3">
        <f t="shared" si="15"/>
        <v>6.8755798731362214E-2</v>
      </c>
      <c r="AF40" s="3" t="s">
        <v>97</v>
      </c>
      <c r="AG40" s="3">
        <f t="shared" si="16"/>
        <v>1.3514166631290403</v>
      </c>
      <c r="AH40" s="3"/>
      <c r="AI40" s="4"/>
    </row>
    <row r="41" spans="2:35" x14ac:dyDescent="0.2">
      <c r="B41" s="1" t="s">
        <v>39</v>
      </c>
      <c r="C41" s="1">
        <v>59367.147499999999</v>
      </c>
      <c r="D41" s="1">
        <v>65892.193700000003</v>
      </c>
      <c r="E41" s="1">
        <v>84383.539399999994</v>
      </c>
      <c r="F41" s="1">
        <v>85397.679799999998</v>
      </c>
      <c r="H41" s="1" t="s">
        <v>39</v>
      </c>
      <c r="I41" s="1">
        <v>68016.130600000004</v>
      </c>
      <c r="J41" s="1">
        <v>26900.724200000001</v>
      </c>
      <c r="K41" s="1">
        <v>28171.185799999999</v>
      </c>
      <c r="L41" s="1">
        <v>86178.716499999995</v>
      </c>
      <c r="N41" s="1" t="s">
        <v>39</v>
      </c>
      <c r="O41" s="1">
        <v>74038.750100000005</v>
      </c>
      <c r="P41" s="1">
        <v>51048.781600000002</v>
      </c>
      <c r="Q41" s="1">
        <v>74725.059399999998</v>
      </c>
      <c r="R41" s="1">
        <v>44302.7048</v>
      </c>
      <c r="T41" s="1" t="s">
        <v>39</v>
      </c>
      <c r="U41" s="1">
        <v>37744.225400000003</v>
      </c>
      <c r="V41" s="1">
        <v>52393.539199999999</v>
      </c>
      <c r="W41" s="1">
        <v>52506.840600000003</v>
      </c>
      <c r="X41" s="1">
        <v>66175.447199999995</v>
      </c>
      <c r="AA41" s="3" t="s">
        <v>98</v>
      </c>
      <c r="AB41" s="3" t="s">
        <v>71</v>
      </c>
      <c r="AC41" s="3">
        <f t="shared" si="14"/>
        <v>0</v>
      </c>
      <c r="AD41" s="3" t="s">
        <v>72</v>
      </c>
      <c r="AE41" s="3">
        <f t="shared" si="15"/>
        <v>0</v>
      </c>
      <c r="AF41" s="3" t="s">
        <v>99</v>
      </c>
      <c r="AG41" s="3" t="e">
        <f t="shared" si="16"/>
        <v>#DIV/0!</v>
      </c>
      <c r="AH41" s="3"/>
      <c r="AI41" s="4"/>
    </row>
    <row r="42" spans="2:35" x14ac:dyDescent="0.2">
      <c r="B42" s="1" t="s">
        <v>40</v>
      </c>
      <c r="C42" s="1">
        <v>38882.811600000001</v>
      </c>
      <c r="D42" s="1">
        <v>55416.457699999999</v>
      </c>
      <c r="E42" s="1">
        <v>40723.495000000003</v>
      </c>
      <c r="F42" s="1">
        <v>64703.457699999999</v>
      </c>
      <c r="H42" s="1" t="s">
        <v>40</v>
      </c>
      <c r="I42" s="1">
        <v>42421.158600000002</v>
      </c>
      <c r="J42" s="1">
        <v>18486.7022</v>
      </c>
      <c r="K42" s="1">
        <v>22537.691599999998</v>
      </c>
      <c r="L42" s="1">
        <v>42927.3001</v>
      </c>
      <c r="N42" s="1" t="s">
        <v>40</v>
      </c>
      <c r="O42" s="1">
        <v>28993.085299999999</v>
      </c>
      <c r="P42" s="1">
        <v>40644.555500000002</v>
      </c>
      <c r="Q42" s="1">
        <v>52043.419300000001</v>
      </c>
      <c r="R42" s="1">
        <v>35832.960800000001</v>
      </c>
      <c r="T42" s="1" t="s">
        <v>40</v>
      </c>
      <c r="U42" s="1">
        <v>17600.722399999999</v>
      </c>
      <c r="V42" s="1">
        <v>24426.667399999998</v>
      </c>
      <c r="W42" s="1">
        <v>30136.314999999999</v>
      </c>
      <c r="X42" s="1">
        <v>37136.855600000003</v>
      </c>
      <c r="AA42" s="3" t="s">
        <v>100</v>
      </c>
      <c r="AB42" s="3" t="s">
        <v>71</v>
      </c>
      <c r="AC42" s="3">
        <f t="shared" si="14"/>
        <v>0.10077176259455417</v>
      </c>
      <c r="AD42" s="3" t="s">
        <v>72</v>
      </c>
      <c r="AE42" s="3">
        <f t="shared" si="15"/>
        <v>7.5853008859980142E-2</v>
      </c>
      <c r="AF42" s="3" t="s">
        <v>101</v>
      </c>
      <c r="AG42" s="3">
        <f t="shared" si="16"/>
        <v>1.3285137150007125</v>
      </c>
      <c r="AH42" s="3"/>
      <c r="AI42" s="4"/>
    </row>
    <row r="43" spans="2:35" x14ac:dyDescent="0.2">
      <c r="B43" s="1" t="s">
        <v>41</v>
      </c>
      <c r="C43" s="1">
        <v>61553.3073</v>
      </c>
      <c r="D43" s="1">
        <v>70148.425799999997</v>
      </c>
      <c r="E43" s="1">
        <v>42162.98</v>
      </c>
      <c r="F43" s="1">
        <v>91808.495899999994</v>
      </c>
      <c r="H43" s="1" t="s">
        <v>41</v>
      </c>
      <c r="I43" s="1">
        <v>58374.367200000001</v>
      </c>
      <c r="J43" s="1">
        <v>35072.355499999998</v>
      </c>
      <c r="K43" s="1">
        <v>36848.029900000001</v>
      </c>
      <c r="L43" s="1">
        <v>43428.7981</v>
      </c>
      <c r="N43" s="1" t="s">
        <v>41</v>
      </c>
      <c r="O43" s="1">
        <v>55585.481099999997</v>
      </c>
      <c r="P43" s="1">
        <v>72938.240600000005</v>
      </c>
      <c r="Q43" s="1">
        <v>77174.97</v>
      </c>
      <c r="R43" s="1">
        <v>88763.2886</v>
      </c>
      <c r="T43" s="1" t="s">
        <v>41</v>
      </c>
      <c r="U43" s="1">
        <v>35329.6054</v>
      </c>
      <c r="V43" s="1">
        <v>45332.633099999999</v>
      </c>
      <c r="W43" s="1">
        <v>47101.806599999996</v>
      </c>
      <c r="X43" s="1">
        <v>52574.635699999999</v>
      </c>
      <c r="AA43" s="3" t="s">
        <v>102</v>
      </c>
      <c r="AB43" s="3" t="s">
        <v>71</v>
      </c>
      <c r="AC43" s="3">
        <f t="shared" si="14"/>
        <v>0.14324947295652185</v>
      </c>
      <c r="AD43" s="3" t="s">
        <v>72</v>
      </c>
      <c r="AE43" s="3">
        <f t="shared" si="15"/>
        <v>0.12702340789456776</v>
      </c>
      <c r="AF43" s="3" t="s">
        <v>103</v>
      </c>
      <c r="AG43" s="3">
        <f t="shared" si="16"/>
        <v>1.1277407474016292</v>
      </c>
      <c r="AH43" s="3"/>
      <c r="AI43" s="4"/>
    </row>
    <row r="44" spans="2:35" x14ac:dyDescent="0.2">
      <c r="B44" s="1" t="s">
        <v>42</v>
      </c>
      <c r="C44" s="1">
        <v>122536.3928</v>
      </c>
      <c r="D44" s="1">
        <v>110809.6979</v>
      </c>
      <c r="E44" s="1">
        <v>55970.891600000003</v>
      </c>
      <c r="F44" s="1">
        <v>150709.43599999999</v>
      </c>
      <c r="H44" s="1" t="s">
        <v>42</v>
      </c>
      <c r="I44" s="1">
        <v>102068.7735</v>
      </c>
      <c r="J44" s="1">
        <v>101940.61290000001</v>
      </c>
      <c r="K44" s="1">
        <v>106630.54790000001</v>
      </c>
      <c r="L44" s="1">
        <v>41531.464</v>
      </c>
      <c r="N44" s="1" t="s">
        <v>42</v>
      </c>
      <c r="O44" s="1">
        <v>108704.33499999999</v>
      </c>
      <c r="P44" s="1">
        <v>130187.02340000001</v>
      </c>
      <c r="Q44" s="1">
        <v>131289.3903</v>
      </c>
      <c r="R44" s="1">
        <v>89151.485199999996</v>
      </c>
      <c r="T44" s="1" t="s">
        <v>42</v>
      </c>
      <c r="U44" s="1">
        <v>96157.597999999998</v>
      </c>
      <c r="V44" s="1">
        <v>107387.4384</v>
      </c>
      <c r="W44" s="1">
        <v>99949.480100000001</v>
      </c>
      <c r="X44" s="1">
        <v>169307.5822</v>
      </c>
      <c r="AA44" s="3" t="s">
        <v>104</v>
      </c>
      <c r="AB44" s="3" t="s">
        <v>71</v>
      </c>
      <c r="AC44" s="3">
        <f t="shared" si="14"/>
        <v>3.1513390789125038E-2</v>
      </c>
      <c r="AD44" s="3" t="s">
        <v>72</v>
      </c>
      <c r="AE44" s="3">
        <f t="shared" si="15"/>
        <v>3.3978091379605037E-2</v>
      </c>
      <c r="AF44" s="3" t="s">
        <v>105</v>
      </c>
      <c r="AG44" s="3">
        <f t="shared" si="16"/>
        <v>0.92746206480687121</v>
      </c>
      <c r="AH44" s="3"/>
      <c r="AI44" s="4"/>
    </row>
    <row r="45" spans="2:35" x14ac:dyDescent="0.2">
      <c r="H45" s="1" t="s">
        <v>47</v>
      </c>
      <c r="I45" s="1">
        <v>1004013.9074</v>
      </c>
      <c r="J45" s="1">
        <v>520057.88099999999</v>
      </c>
      <c r="K45" s="1">
        <v>549882.53319999995</v>
      </c>
      <c r="L45" s="1">
        <v>1151000.1006</v>
      </c>
      <c r="T45" s="1" t="s">
        <v>47</v>
      </c>
      <c r="U45" s="1">
        <v>745490.24479999999</v>
      </c>
      <c r="V45" s="1">
        <v>1069018.2888</v>
      </c>
      <c r="W45" s="1">
        <v>1005233.8128</v>
      </c>
      <c r="X45" s="1">
        <v>3056795.0784</v>
      </c>
      <c r="AA45" s="3" t="s">
        <v>106</v>
      </c>
      <c r="AB45" s="3" t="s">
        <v>71</v>
      </c>
      <c r="AC45" s="3">
        <f t="shared" si="14"/>
        <v>2.3325409834076008E-2</v>
      </c>
      <c r="AD45" s="3" t="s">
        <v>72</v>
      </c>
      <c r="AE45" s="3">
        <f t="shared" si="15"/>
        <v>2.1402063837612954E-2</v>
      </c>
      <c r="AF45" s="3" t="s">
        <v>107</v>
      </c>
      <c r="AG45" s="3">
        <f t="shared" si="16"/>
        <v>1.0898673142485857</v>
      </c>
      <c r="AH45" s="3"/>
      <c r="AI45" s="4"/>
    </row>
    <row r="46" spans="2:35" x14ac:dyDescent="0.2">
      <c r="H46" s="1" t="s">
        <v>48</v>
      </c>
      <c r="I46" s="1">
        <v>17737.759099999999</v>
      </c>
      <c r="J46" s="1">
        <v>8391.6949999999997</v>
      </c>
      <c r="K46" s="1">
        <v>10017.3997</v>
      </c>
      <c r="L46" s="1">
        <v>17058.4787</v>
      </c>
      <c r="T46" s="1" t="s">
        <v>48</v>
      </c>
      <c r="U46" s="1">
        <v>11615.2976</v>
      </c>
      <c r="V46" s="1">
        <v>22150.1024</v>
      </c>
      <c r="W46" s="1">
        <v>33840.875599999999</v>
      </c>
      <c r="X46" s="1">
        <v>67029.284499999994</v>
      </c>
      <c r="AA46" s="3" t="s">
        <v>108</v>
      </c>
      <c r="AB46" s="3" t="s">
        <v>71</v>
      </c>
      <c r="AC46" s="3">
        <f t="shared" si="14"/>
        <v>2.6297851454831298E-2</v>
      </c>
      <c r="AD46" s="3" t="s">
        <v>72</v>
      </c>
      <c r="AE46" s="3">
        <f t="shared" si="15"/>
        <v>1.4836955163325284E-2</v>
      </c>
      <c r="AF46" s="3" t="s">
        <v>109</v>
      </c>
      <c r="AG46" s="3">
        <f t="shared" si="16"/>
        <v>1.7724560845095509</v>
      </c>
      <c r="AH46" s="3"/>
      <c r="AI46" s="4"/>
    </row>
    <row r="47" spans="2:35" x14ac:dyDescent="0.2">
      <c r="H47" s="1"/>
      <c r="I47" s="1"/>
      <c r="J47" s="1"/>
      <c r="K47" s="1"/>
      <c r="L47" s="1"/>
    </row>
    <row r="48" spans="2:35" x14ac:dyDescent="0.2">
      <c r="H48" s="1" t="s">
        <v>49</v>
      </c>
      <c r="I48" s="1">
        <f>I34+I45</f>
        <v>1420664.9467</v>
      </c>
      <c r="J48" s="1">
        <f t="shared" ref="J48:L48" si="17">J34+J45</f>
        <v>709060.40409999993</v>
      </c>
      <c r="K48" s="1">
        <f t="shared" si="17"/>
        <v>768999.08250000002</v>
      </c>
      <c r="L48" s="1">
        <f t="shared" si="17"/>
        <v>1529463.9246</v>
      </c>
    </row>
    <row r="49" spans="8:12" x14ac:dyDescent="0.2">
      <c r="H49" s="1" t="s">
        <v>50</v>
      </c>
      <c r="I49" s="1">
        <f>I29+I46</f>
        <v>547170.12640000007</v>
      </c>
      <c r="J49" s="1">
        <f t="shared" ref="J49:L49" si="18">J29+J46</f>
        <v>242194.70610000001</v>
      </c>
      <c r="K49" s="1">
        <f t="shared" si="18"/>
        <v>281937.97360000003</v>
      </c>
      <c r="L49" s="1">
        <f t="shared" si="18"/>
        <v>433332.46580000001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45"/>
  <sheetViews>
    <sheetView topLeftCell="BD1" workbookViewId="0">
      <selection activeCell="BR6" sqref="BR6"/>
    </sheetView>
  </sheetViews>
  <sheetFormatPr baseColWidth="10" defaultRowHeight="16" x14ac:dyDescent="0.2"/>
  <sheetData>
    <row r="1" spans="2:77" x14ac:dyDescent="0.2">
      <c r="AJ1" s="5"/>
    </row>
    <row r="2" spans="2:77" x14ac:dyDescent="0.2">
      <c r="B2" s="6"/>
      <c r="C2" s="6"/>
      <c r="D2" s="6"/>
      <c r="E2" s="6"/>
      <c r="F2" s="6"/>
      <c r="G2" s="6" t="s">
        <v>111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AA2" s="7"/>
      <c r="AB2" s="7"/>
      <c r="AC2" s="7"/>
      <c r="AD2" s="7"/>
      <c r="AE2" s="7"/>
      <c r="AF2" s="7"/>
      <c r="AG2" s="7"/>
      <c r="AH2" s="7"/>
      <c r="AI2" s="7"/>
      <c r="AJ2" s="7"/>
      <c r="AL2" s="7"/>
      <c r="AM2" s="7"/>
      <c r="AN2" s="7"/>
      <c r="AO2" s="7"/>
      <c r="AP2" s="7"/>
      <c r="AQ2" s="7"/>
      <c r="AR2" s="7"/>
      <c r="AS2" s="7"/>
      <c r="AT2" s="7"/>
      <c r="AU2" s="7"/>
      <c r="AW2" s="7"/>
      <c r="AY2" s="7"/>
      <c r="AZ2" s="7" t="s">
        <v>120</v>
      </c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2:77" x14ac:dyDescent="0.2">
      <c r="C3" s="2" t="s">
        <v>62</v>
      </c>
      <c r="D3" s="2"/>
      <c r="E3" s="2"/>
      <c r="I3" s="2" t="s">
        <v>51</v>
      </c>
      <c r="J3" s="2"/>
      <c r="K3" s="2"/>
      <c r="O3" s="2" t="s">
        <v>60</v>
      </c>
      <c r="P3" s="2"/>
      <c r="U3" s="2" t="s">
        <v>61</v>
      </c>
      <c r="V3" s="2"/>
      <c r="AA3" s="7"/>
      <c r="AB3" s="7" t="s">
        <v>110</v>
      </c>
      <c r="AC3" s="7"/>
      <c r="AD3" s="7"/>
      <c r="AE3" s="7"/>
      <c r="AF3" s="7"/>
      <c r="AG3" s="7"/>
      <c r="AH3" s="7"/>
      <c r="AI3" s="7"/>
      <c r="AJ3" s="7"/>
      <c r="AL3" s="7"/>
      <c r="AM3" s="7" t="s">
        <v>114</v>
      </c>
      <c r="AN3" s="7"/>
      <c r="AO3" s="7"/>
      <c r="AP3" s="7"/>
      <c r="AQ3" s="7"/>
      <c r="AR3" s="7"/>
      <c r="AS3" s="7"/>
      <c r="AT3" s="7"/>
      <c r="AU3" s="7"/>
      <c r="AW3" s="7" t="s">
        <v>118</v>
      </c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2:77" x14ac:dyDescent="0.2">
      <c r="B4" t="s">
        <v>0</v>
      </c>
      <c r="C4" t="s">
        <v>133</v>
      </c>
      <c r="D4" t="s">
        <v>134</v>
      </c>
      <c r="E4" t="s">
        <v>135</v>
      </c>
      <c r="F4" t="s">
        <v>136</v>
      </c>
      <c r="H4" t="s">
        <v>0</v>
      </c>
      <c r="I4" t="s">
        <v>137</v>
      </c>
      <c r="J4" t="s">
        <v>138</v>
      </c>
      <c r="K4" t="s">
        <v>139</v>
      </c>
      <c r="L4" t="s">
        <v>140</v>
      </c>
      <c r="N4" t="s">
        <v>0</v>
      </c>
      <c r="O4" t="s">
        <v>141</v>
      </c>
      <c r="P4" t="s">
        <v>142</v>
      </c>
      <c r="Q4" t="s">
        <v>143</v>
      </c>
      <c r="R4" t="s">
        <v>144</v>
      </c>
      <c r="T4" t="s">
        <v>0</v>
      </c>
      <c r="U4" t="s">
        <v>145</v>
      </c>
      <c r="V4" t="s">
        <v>146</v>
      </c>
      <c r="W4" t="s">
        <v>147</v>
      </c>
      <c r="X4" t="s">
        <v>148</v>
      </c>
      <c r="AA4" s="3" t="s">
        <v>63</v>
      </c>
      <c r="AB4" s="3" t="s">
        <v>64</v>
      </c>
      <c r="AC4" s="3"/>
      <c r="AD4" s="3" t="s">
        <v>65</v>
      </c>
      <c r="AE4" s="3" t="s">
        <v>66</v>
      </c>
      <c r="AF4" s="3" t="s">
        <v>67</v>
      </c>
      <c r="AG4" s="3" t="s">
        <v>68</v>
      </c>
      <c r="AH4" s="3" t="s">
        <v>69</v>
      </c>
      <c r="AI4" s="4"/>
      <c r="AJ4" s="4"/>
      <c r="AW4" s="7"/>
      <c r="AZ4" s="5"/>
      <c r="BA4" s="10" t="s">
        <v>115</v>
      </c>
      <c r="BB4" s="10"/>
      <c r="BC4" s="10"/>
      <c r="BD4" s="10"/>
      <c r="BE4" s="10"/>
      <c r="BF4" s="10"/>
      <c r="BG4" s="10"/>
      <c r="BH4" s="10"/>
      <c r="BI4" s="10"/>
      <c r="BJ4" s="10"/>
      <c r="BK4" s="10"/>
      <c r="BN4" s="13" t="s">
        <v>130</v>
      </c>
      <c r="BO4" s="13"/>
      <c r="BP4" s="13"/>
      <c r="BQ4" s="14"/>
      <c r="BR4" s="14"/>
      <c r="BS4" s="14"/>
      <c r="BT4" s="14"/>
      <c r="BU4" s="14"/>
      <c r="BV4" s="14"/>
      <c r="BW4" s="14"/>
      <c r="BX4" s="14"/>
    </row>
    <row r="5" spans="2:77" x14ac:dyDescent="0.2">
      <c r="B5" t="s">
        <v>5</v>
      </c>
      <c r="C5">
        <v>240181</v>
      </c>
      <c r="D5">
        <v>191106</v>
      </c>
      <c r="E5">
        <v>204127</v>
      </c>
      <c r="F5">
        <v>235803</v>
      </c>
      <c r="H5" t="s">
        <v>5</v>
      </c>
      <c r="I5">
        <v>133397</v>
      </c>
      <c r="J5">
        <v>194150</v>
      </c>
      <c r="K5">
        <v>167353</v>
      </c>
      <c r="L5">
        <v>224629</v>
      </c>
      <c r="N5" t="s">
        <v>5</v>
      </c>
      <c r="O5">
        <v>93546</v>
      </c>
      <c r="P5">
        <v>201870</v>
      </c>
      <c r="Q5">
        <v>207371</v>
      </c>
      <c r="R5">
        <v>213103</v>
      </c>
      <c r="T5" t="s">
        <v>5</v>
      </c>
      <c r="U5">
        <v>250774</v>
      </c>
      <c r="V5">
        <v>136264</v>
      </c>
      <c r="W5">
        <v>291244</v>
      </c>
      <c r="X5">
        <v>188874</v>
      </c>
      <c r="AA5" t="s">
        <v>24</v>
      </c>
      <c r="AB5">
        <v>6403.32</v>
      </c>
      <c r="AC5" t="s">
        <v>5</v>
      </c>
      <c r="AD5">
        <v>93551.9</v>
      </c>
      <c r="AE5">
        <v>188874</v>
      </c>
      <c r="AF5">
        <v>12927.504000000001</v>
      </c>
      <c r="AG5">
        <v>224629</v>
      </c>
      <c r="AH5">
        <v>9734.6334000000006</v>
      </c>
      <c r="AM5" t="s">
        <v>122</v>
      </c>
      <c r="AN5" t="s">
        <v>123</v>
      </c>
      <c r="AO5" t="s">
        <v>124</v>
      </c>
      <c r="AP5" t="s">
        <v>125</v>
      </c>
      <c r="AR5" t="s">
        <v>122</v>
      </c>
      <c r="AS5" t="s">
        <v>123</v>
      </c>
      <c r="AT5" t="s">
        <v>124</v>
      </c>
      <c r="AU5" t="s">
        <v>125</v>
      </c>
      <c r="BA5" s="10" t="s">
        <v>121</v>
      </c>
      <c r="BB5" s="10"/>
      <c r="BC5" s="10"/>
      <c r="BD5" s="10"/>
      <c r="BF5" s="10" t="s">
        <v>126</v>
      </c>
      <c r="BG5" s="10"/>
      <c r="BH5" s="10"/>
      <c r="BI5" s="10"/>
      <c r="BN5" s="13" t="s">
        <v>121</v>
      </c>
      <c r="BO5" s="13"/>
      <c r="BP5" s="13"/>
      <c r="BQ5" s="13"/>
      <c r="BS5" s="14" t="s">
        <v>129</v>
      </c>
      <c r="BT5" s="14"/>
      <c r="BU5" s="14"/>
      <c r="BV5" s="14"/>
      <c r="BW5" s="12" t="s">
        <v>131</v>
      </c>
    </row>
    <row r="6" spans="2:77" x14ac:dyDescent="0.2">
      <c r="B6" t="s">
        <v>6</v>
      </c>
      <c r="C6">
        <v>202615</v>
      </c>
      <c r="D6">
        <v>188980</v>
      </c>
      <c r="E6">
        <v>156996</v>
      </c>
      <c r="F6">
        <v>932447</v>
      </c>
      <c r="H6" t="s">
        <v>6</v>
      </c>
      <c r="I6">
        <v>835281</v>
      </c>
      <c r="J6">
        <v>634903</v>
      </c>
      <c r="K6">
        <v>182129</v>
      </c>
      <c r="L6">
        <v>421559</v>
      </c>
      <c r="N6" t="s">
        <v>6</v>
      </c>
      <c r="O6">
        <v>159761</v>
      </c>
      <c r="P6">
        <v>111291</v>
      </c>
      <c r="Q6">
        <v>387290</v>
      </c>
      <c r="R6">
        <v>279603</v>
      </c>
      <c r="T6" t="s">
        <v>6</v>
      </c>
      <c r="U6">
        <v>1336578</v>
      </c>
      <c r="V6">
        <v>119161</v>
      </c>
      <c r="W6">
        <v>224490</v>
      </c>
      <c r="X6">
        <v>159370</v>
      </c>
      <c r="AA6" t="s">
        <v>25</v>
      </c>
      <c r="AB6">
        <v>6975.94</v>
      </c>
      <c r="AC6" t="s">
        <v>6</v>
      </c>
      <c r="AD6">
        <v>131165</v>
      </c>
      <c r="AE6">
        <v>259370</v>
      </c>
      <c r="AF6">
        <v>174397.78690000001</v>
      </c>
      <c r="AG6">
        <v>421559</v>
      </c>
      <c r="AH6">
        <v>129939.9892</v>
      </c>
      <c r="AM6" s="1" t="s">
        <v>115</v>
      </c>
      <c r="AN6" s="1" t="s">
        <v>115</v>
      </c>
      <c r="AO6" s="1" t="s">
        <v>115</v>
      </c>
      <c r="AP6" s="1" t="s">
        <v>115</v>
      </c>
      <c r="AR6" s="1" t="s">
        <v>116</v>
      </c>
      <c r="AS6" s="1" t="s">
        <v>116</v>
      </c>
      <c r="AT6" s="1" t="s">
        <v>116</v>
      </c>
      <c r="AU6" s="1" t="s">
        <v>115</v>
      </c>
      <c r="BA6" s="10" t="s">
        <v>122</v>
      </c>
      <c r="BB6" s="10" t="s">
        <v>123</v>
      </c>
      <c r="BC6" s="10" t="s">
        <v>124</v>
      </c>
      <c r="BD6" s="10" t="s">
        <v>125</v>
      </c>
      <c r="BE6" s="11" t="s">
        <v>119</v>
      </c>
      <c r="BF6" s="10" t="s">
        <v>122</v>
      </c>
      <c r="BG6" s="10" t="s">
        <v>123</v>
      </c>
      <c r="BH6" s="10" t="s">
        <v>124</v>
      </c>
      <c r="BI6" s="10" t="s">
        <v>125</v>
      </c>
      <c r="BJ6" s="12" t="s">
        <v>119</v>
      </c>
      <c r="BK6" s="10" t="s">
        <v>127</v>
      </c>
      <c r="BN6" s="13" t="s">
        <v>122</v>
      </c>
      <c r="BO6" s="13" t="s">
        <v>123</v>
      </c>
      <c r="BP6" s="13" t="s">
        <v>124</v>
      </c>
      <c r="BQ6" s="13" t="s">
        <v>125</v>
      </c>
      <c r="BR6" s="11" t="s">
        <v>128</v>
      </c>
      <c r="BS6" s="13" t="s">
        <v>122</v>
      </c>
      <c r="BT6" s="13" t="s">
        <v>123</v>
      </c>
      <c r="BU6" s="13" t="s">
        <v>124</v>
      </c>
      <c r="BV6" s="13" t="s">
        <v>125</v>
      </c>
      <c r="BW6" s="12" t="s">
        <v>132</v>
      </c>
      <c r="BX6" s="13" t="s">
        <v>127</v>
      </c>
    </row>
    <row r="7" spans="2:77" x14ac:dyDescent="0.2">
      <c r="B7" t="s">
        <v>7</v>
      </c>
      <c r="C7">
        <v>353521</v>
      </c>
      <c r="D7">
        <v>332295</v>
      </c>
      <c r="E7">
        <v>264564</v>
      </c>
      <c r="F7">
        <v>311975</v>
      </c>
      <c r="H7" t="s">
        <v>7</v>
      </c>
      <c r="I7">
        <v>156298</v>
      </c>
      <c r="J7">
        <v>298189</v>
      </c>
      <c r="K7">
        <v>282250</v>
      </c>
      <c r="L7">
        <v>276533</v>
      </c>
      <c r="N7" t="s">
        <v>7</v>
      </c>
      <c r="O7">
        <v>318537</v>
      </c>
      <c r="P7">
        <v>287087</v>
      </c>
      <c r="Q7">
        <v>334006</v>
      </c>
      <c r="R7">
        <v>328448</v>
      </c>
      <c r="T7" t="s">
        <v>7</v>
      </c>
      <c r="U7">
        <v>293525</v>
      </c>
      <c r="V7">
        <v>276556</v>
      </c>
      <c r="W7">
        <v>434007</v>
      </c>
      <c r="X7">
        <v>199693</v>
      </c>
      <c r="AA7" t="s">
        <v>26</v>
      </c>
      <c r="AB7">
        <v>22426.7</v>
      </c>
      <c r="AC7" t="s">
        <v>7</v>
      </c>
      <c r="AD7">
        <v>90702.6</v>
      </c>
      <c r="AE7">
        <v>199693</v>
      </c>
      <c r="AF7">
        <v>1517.4957999999999</v>
      </c>
      <c r="AG7">
        <v>276533</v>
      </c>
      <c r="AH7">
        <v>3798.3829999999998</v>
      </c>
      <c r="AL7" t="s">
        <v>70</v>
      </c>
      <c r="AM7">
        <v>1.1722384501859955</v>
      </c>
      <c r="AN7">
        <v>1.2421348153137302</v>
      </c>
      <c r="AO7">
        <v>0.86917128659305831</v>
      </c>
      <c r="AP7">
        <v>1.8553999294468724</v>
      </c>
      <c r="AR7">
        <v>1.2513444554217779</v>
      </c>
      <c r="AS7">
        <v>1.969046600304827</v>
      </c>
      <c r="AT7">
        <v>0.56528725868214114</v>
      </c>
      <c r="AU7">
        <v>1.5766859227897421</v>
      </c>
      <c r="AW7">
        <f>TTEST(AM7:AP7,AR7:AU7,2,2)</f>
        <v>0.88243793053150066</v>
      </c>
      <c r="AZ7" s="1" t="s">
        <v>70</v>
      </c>
      <c r="BA7">
        <v>117.22384501859955</v>
      </c>
      <c r="BB7">
        <v>124.21348153137302</v>
      </c>
      <c r="BC7">
        <v>86.917128659305831</v>
      </c>
      <c r="BD7">
        <v>185.53999294468724</v>
      </c>
      <c r="BE7" s="11">
        <v>128.47361203849141</v>
      </c>
      <c r="BF7" s="16">
        <v>0.91243519317786936</v>
      </c>
      <c r="BG7">
        <v>0.96684042396315573</v>
      </c>
      <c r="BH7">
        <v>0.67653681779621</v>
      </c>
      <c r="BI7">
        <v>1.4441875650627649</v>
      </c>
      <c r="BJ7" s="16">
        <v>1</v>
      </c>
      <c r="BK7" s="16">
        <v>8.0454202000000002E-2</v>
      </c>
      <c r="BM7" t="s">
        <v>70</v>
      </c>
      <c r="BN7">
        <v>125.13444554217779</v>
      </c>
      <c r="BO7">
        <v>196.90466003048272</v>
      </c>
      <c r="BP7">
        <v>56.52872586821411</v>
      </c>
      <c r="BQ7">
        <v>157.66859227897422</v>
      </c>
      <c r="BR7" s="11">
        <v>128.473612</v>
      </c>
      <c r="BS7">
        <v>0.97400893143860379</v>
      </c>
      <c r="BT7">
        <v>1.5326467199387428</v>
      </c>
      <c r="BU7">
        <v>0.44000261990154138</v>
      </c>
      <c r="BV7">
        <v>1.2272449557888527</v>
      </c>
      <c r="BW7">
        <v>1.0434758067669352</v>
      </c>
      <c r="BX7">
        <v>0.11565617295628665</v>
      </c>
    </row>
    <row r="8" spans="2:77" x14ac:dyDescent="0.2">
      <c r="B8" t="s">
        <v>8</v>
      </c>
      <c r="C8">
        <v>253570</v>
      </c>
      <c r="D8">
        <v>287472</v>
      </c>
      <c r="E8">
        <v>243497</v>
      </c>
      <c r="F8">
        <v>376114</v>
      </c>
      <c r="H8" t="s">
        <v>8</v>
      </c>
      <c r="I8">
        <v>330469</v>
      </c>
      <c r="J8">
        <v>288793</v>
      </c>
      <c r="K8">
        <v>193602</v>
      </c>
      <c r="L8">
        <v>251659</v>
      </c>
      <c r="N8" t="s">
        <v>8</v>
      </c>
      <c r="O8">
        <v>299145</v>
      </c>
      <c r="P8">
        <v>249804</v>
      </c>
      <c r="Q8">
        <v>236017</v>
      </c>
      <c r="R8">
        <v>195572</v>
      </c>
      <c r="T8" t="s">
        <v>8</v>
      </c>
      <c r="U8">
        <v>304058</v>
      </c>
      <c r="V8">
        <v>198189</v>
      </c>
      <c r="W8">
        <v>379492</v>
      </c>
      <c r="X8">
        <v>138070</v>
      </c>
      <c r="AA8" t="s">
        <v>27</v>
      </c>
      <c r="AB8">
        <v>29290.7</v>
      </c>
      <c r="AC8" t="s">
        <v>8</v>
      </c>
      <c r="AD8">
        <v>24213.4</v>
      </c>
      <c r="AE8">
        <v>138070</v>
      </c>
      <c r="AF8">
        <v>294164.99810000003</v>
      </c>
      <c r="AG8">
        <v>251659</v>
      </c>
      <c r="AH8">
        <v>616953.68720000004</v>
      </c>
      <c r="AL8" t="s">
        <v>74</v>
      </c>
      <c r="AM8">
        <v>1.0499811949488052</v>
      </c>
      <c r="AN8">
        <v>1.4285775980751139</v>
      </c>
      <c r="AO8">
        <v>0.50461973986346753</v>
      </c>
      <c r="AP8">
        <v>0.56118686309603538</v>
      </c>
      <c r="AR8">
        <v>0.64332495985489424</v>
      </c>
      <c r="AS8">
        <v>2.4330968920074891</v>
      </c>
      <c r="AT8">
        <v>1.0521484417245635</v>
      </c>
      <c r="AU8">
        <v>2.1406180249529903</v>
      </c>
      <c r="AW8">
        <f t="shared" ref="AW8:AW25" si="0">TTEST(AM8:AP8,AR8:AU8,2,2)</f>
        <v>0.20599228891610574</v>
      </c>
      <c r="AZ8" s="1" t="s">
        <v>74</v>
      </c>
      <c r="BA8">
        <v>104.99811949488051</v>
      </c>
      <c r="BB8">
        <v>142.8577598075114</v>
      </c>
      <c r="BC8">
        <v>50.461973986346756</v>
      </c>
      <c r="BD8">
        <v>56.11868630960354</v>
      </c>
      <c r="BE8" s="11">
        <v>88.609134899585555</v>
      </c>
      <c r="BF8" s="16">
        <v>1.1849581830797404</v>
      </c>
      <c r="BG8">
        <v>1.6122238409098786</v>
      </c>
      <c r="BH8">
        <v>0.5694895232137378</v>
      </c>
      <c r="BI8">
        <v>0.63332845279664296</v>
      </c>
      <c r="BJ8" s="16">
        <v>1</v>
      </c>
      <c r="BK8" s="16">
        <v>0.123221925</v>
      </c>
      <c r="BM8" t="s">
        <v>74</v>
      </c>
      <c r="BN8">
        <v>64.33249598548943</v>
      </c>
      <c r="BO8">
        <v>243.30968920074892</v>
      </c>
      <c r="BP8">
        <v>105.21484417245634</v>
      </c>
      <c r="BQ8">
        <v>214.06180249529902</v>
      </c>
      <c r="BR8" s="11">
        <v>88.609134900000001</v>
      </c>
      <c r="BS8">
        <v>0.72602555095580135</v>
      </c>
      <c r="BT8">
        <v>2.7458759130798027</v>
      </c>
      <c r="BU8">
        <v>1.1874040333561178</v>
      </c>
      <c r="BV8">
        <v>2.4157983568723345</v>
      </c>
      <c r="BW8">
        <v>1.7687759635660143</v>
      </c>
      <c r="BX8">
        <v>0.24146618263116548</v>
      </c>
    </row>
    <row r="9" spans="2:77" x14ac:dyDescent="0.2">
      <c r="B9" t="s">
        <v>9</v>
      </c>
      <c r="C9">
        <v>1738619</v>
      </c>
      <c r="D9">
        <v>1965497</v>
      </c>
      <c r="E9">
        <v>1698497</v>
      </c>
      <c r="F9">
        <v>2067032</v>
      </c>
      <c r="H9" t="s">
        <v>9</v>
      </c>
      <c r="I9">
        <v>1172723</v>
      </c>
      <c r="J9">
        <v>1977667</v>
      </c>
      <c r="K9">
        <v>2482915</v>
      </c>
      <c r="L9">
        <v>2252909</v>
      </c>
      <c r="N9" t="s">
        <v>9</v>
      </c>
      <c r="O9">
        <v>1123053</v>
      </c>
      <c r="P9">
        <v>1383102</v>
      </c>
      <c r="Q9">
        <v>1322057</v>
      </c>
      <c r="R9">
        <v>1284778</v>
      </c>
      <c r="T9" t="s">
        <v>9</v>
      </c>
      <c r="U9">
        <v>1549209</v>
      </c>
      <c r="V9">
        <v>1379362</v>
      </c>
      <c r="W9">
        <v>2035859</v>
      </c>
      <c r="X9">
        <v>1185537</v>
      </c>
      <c r="AA9" t="s">
        <v>28</v>
      </c>
      <c r="AB9">
        <v>56428.3</v>
      </c>
      <c r="AC9" t="s">
        <v>9</v>
      </c>
      <c r="AD9">
        <v>40224.699999999997</v>
      </c>
      <c r="AE9">
        <v>1185537</v>
      </c>
      <c r="AF9">
        <v>39490.181400000001</v>
      </c>
      <c r="AG9">
        <v>2252909</v>
      </c>
      <c r="AH9">
        <v>70670.355200000005</v>
      </c>
      <c r="AL9" t="s">
        <v>76</v>
      </c>
      <c r="AM9">
        <v>0</v>
      </c>
      <c r="AN9">
        <v>1.157402939763021</v>
      </c>
      <c r="AO9" t="e">
        <v>#DIV/0!</v>
      </c>
      <c r="AP9" t="e">
        <v>#DIV/0!</v>
      </c>
      <c r="AR9" t="e">
        <v>#DIV/0!</v>
      </c>
      <c r="AS9">
        <v>0.20197365586541921</v>
      </c>
      <c r="AT9">
        <v>0.92919863226339361</v>
      </c>
      <c r="AU9">
        <v>0.55407695980288041</v>
      </c>
      <c r="AW9" t="e">
        <f t="shared" si="0"/>
        <v>#DIV/0!</v>
      </c>
      <c r="AZ9" s="1" t="s">
        <v>76</v>
      </c>
      <c r="BE9" s="11"/>
      <c r="BF9" s="16"/>
      <c r="BJ9" s="16"/>
      <c r="BK9" s="16"/>
      <c r="BM9" t="s">
        <v>76</v>
      </c>
      <c r="BN9" t="e">
        <v>#DIV/0!</v>
      </c>
      <c r="BO9">
        <v>20.19736558654192</v>
      </c>
      <c r="BP9">
        <v>92.919863226339359</v>
      </c>
      <c r="BQ9">
        <v>55.40769598028804</v>
      </c>
      <c r="BR9" s="11" t="e">
        <v>#DIV/0!</v>
      </c>
      <c r="BS9" t="e">
        <v>#DIV/0!</v>
      </c>
      <c r="BT9" t="e">
        <v>#DIV/0!</v>
      </c>
      <c r="BU9" t="e">
        <v>#DIV/0!</v>
      </c>
      <c r="BV9" t="e">
        <v>#DIV/0!</v>
      </c>
      <c r="BW9" t="e">
        <v>#DIV/0!</v>
      </c>
      <c r="BX9" t="e">
        <v>#DIV/0!</v>
      </c>
    </row>
    <row r="10" spans="2:77" x14ac:dyDescent="0.2">
      <c r="B10" t="s">
        <v>10</v>
      </c>
      <c r="C10">
        <v>62818</v>
      </c>
      <c r="D10">
        <v>58498</v>
      </c>
      <c r="E10">
        <v>64641</v>
      </c>
      <c r="F10">
        <v>51134</v>
      </c>
      <c r="H10" t="s">
        <v>10</v>
      </c>
      <c r="I10">
        <v>36817</v>
      </c>
      <c r="J10">
        <v>85511</v>
      </c>
      <c r="K10">
        <v>73233</v>
      </c>
      <c r="L10">
        <v>74048</v>
      </c>
      <c r="N10" t="s">
        <v>10</v>
      </c>
      <c r="O10">
        <v>47042</v>
      </c>
      <c r="P10">
        <v>61367</v>
      </c>
      <c r="Q10">
        <v>26052</v>
      </c>
      <c r="R10">
        <v>46220</v>
      </c>
      <c r="T10" t="s">
        <v>10</v>
      </c>
      <c r="U10">
        <v>65047</v>
      </c>
      <c r="V10">
        <v>58498</v>
      </c>
      <c r="W10">
        <v>81832</v>
      </c>
      <c r="X10">
        <v>39266</v>
      </c>
      <c r="AA10" t="s">
        <v>29</v>
      </c>
      <c r="AC10" t="s">
        <v>10</v>
      </c>
      <c r="AD10">
        <v>2642.6</v>
      </c>
      <c r="AE10">
        <v>39266</v>
      </c>
      <c r="AF10">
        <v>0</v>
      </c>
      <c r="AG10">
        <v>74048</v>
      </c>
      <c r="AH10">
        <v>0</v>
      </c>
      <c r="AL10" t="s">
        <v>78</v>
      </c>
      <c r="AM10">
        <v>1.0823179175787474</v>
      </c>
      <c r="AN10">
        <v>1.0931294335238642</v>
      </c>
      <c r="AO10">
        <v>1.1060645507809126</v>
      </c>
      <c r="AP10">
        <v>1.3449735573205486</v>
      </c>
      <c r="AR10">
        <v>1.179024722866298</v>
      </c>
      <c r="AS10">
        <v>1.1415425228875076</v>
      </c>
      <c r="AT10">
        <v>0.80416418898432185</v>
      </c>
      <c r="AU10">
        <v>0.96339802991582124</v>
      </c>
      <c r="AW10">
        <f t="shared" si="0"/>
        <v>0.25523314526447921</v>
      </c>
      <c r="AZ10" s="1" t="s">
        <v>78</v>
      </c>
      <c r="BA10">
        <v>108.23179175787475</v>
      </c>
      <c r="BB10">
        <v>109.31294335238641</v>
      </c>
      <c r="BC10">
        <v>110.60645507809126</v>
      </c>
      <c r="BD10">
        <v>134.49735573205487</v>
      </c>
      <c r="BE10" s="11">
        <v>115.66213648010182</v>
      </c>
      <c r="BF10" s="16">
        <v>0.93575819236656266</v>
      </c>
      <c r="BG10">
        <v>0.94510569041055448</v>
      </c>
      <c r="BH10">
        <v>0.95628922691670726</v>
      </c>
      <c r="BI10">
        <v>1.1628468903061755</v>
      </c>
      <c r="BJ10" s="16">
        <v>1</v>
      </c>
      <c r="BK10" s="16">
        <v>2.7222132999999999E-2</v>
      </c>
      <c r="BM10" t="s">
        <v>78</v>
      </c>
      <c r="BN10">
        <v>117.9024722866298</v>
      </c>
      <c r="BO10">
        <v>114.15425228875075</v>
      </c>
      <c r="BP10">
        <v>80.416418898432184</v>
      </c>
      <c r="BQ10">
        <v>96.339802991582118</v>
      </c>
      <c r="BR10" s="11">
        <v>115.6621365</v>
      </c>
      <c r="BS10">
        <v>1.0193696559169976</v>
      </c>
      <c r="BT10">
        <v>0.98696302647626388</v>
      </c>
      <c r="BU10">
        <v>0.69527004542607751</v>
      </c>
      <c r="BV10">
        <v>0.83294158232657334</v>
      </c>
      <c r="BW10">
        <v>0.88363607753647799</v>
      </c>
      <c r="BX10">
        <v>3.7403140625373373E-2</v>
      </c>
    </row>
    <row r="11" spans="2:77" x14ac:dyDescent="0.2">
      <c r="B11" t="s">
        <v>11</v>
      </c>
      <c r="C11">
        <v>9968051</v>
      </c>
      <c r="D11">
        <v>6039756</v>
      </c>
      <c r="E11">
        <v>7918194</v>
      </c>
      <c r="F11">
        <v>3540307</v>
      </c>
      <c r="H11" t="s">
        <v>11</v>
      </c>
      <c r="I11">
        <v>1007505</v>
      </c>
      <c r="J11">
        <v>2979390</v>
      </c>
      <c r="K11">
        <v>2733429</v>
      </c>
      <c r="L11">
        <v>2639595</v>
      </c>
      <c r="N11" t="s">
        <v>11</v>
      </c>
      <c r="O11">
        <v>1925284</v>
      </c>
      <c r="P11">
        <v>4926909</v>
      </c>
      <c r="Q11">
        <v>3898459</v>
      </c>
      <c r="R11">
        <v>3998904</v>
      </c>
      <c r="T11" t="s">
        <v>11</v>
      </c>
      <c r="U11">
        <v>2413619</v>
      </c>
      <c r="V11">
        <v>2481182</v>
      </c>
      <c r="W11">
        <v>11870068</v>
      </c>
      <c r="X11">
        <v>2026108</v>
      </c>
      <c r="AA11" t="s">
        <v>30</v>
      </c>
      <c r="AB11">
        <v>193223</v>
      </c>
      <c r="AC11" t="s">
        <v>11</v>
      </c>
      <c r="AD11">
        <v>115834</v>
      </c>
      <c r="AE11">
        <v>2026108</v>
      </c>
      <c r="AF11">
        <v>169735.71290000001</v>
      </c>
      <c r="AG11">
        <v>2639595</v>
      </c>
      <c r="AH11">
        <v>146535.85819999999</v>
      </c>
      <c r="AL11" t="s">
        <v>80</v>
      </c>
      <c r="AM11">
        <v>1.0288184298493606</v>
      </c>
      <c r="AN11">
        <v>0.79104063863406571</v>
      </c>
      <c r="AO11">
        <v>0.93848488031815658</v>
      </c>
      <c r="AP11">
        <v>0.89473704596216586</v>
      </c>
      <c r="AR11">
        <v>1.0099045157777067</v>
      </c>
      <c r="AS11">
        <v>1.1469732487271513</v>
      </c>
      <c r="AT11">
        <v>1.8628667701947443</v>
      </c>
      <c r="AU11">
        <v>1.0591291134952616</v>
      </c>
      <c r="AW11">
        <f t="shared" si="0"/>
        <v>0.13390895733000799</v>
      </c>
      <c r="AZ11" s="1" t="s">
        <v>80</v>
      </c>
      <c r="BA11">
        <v>102.88184298493606</v>
      </c>
      <c r="BB11">
        <v>79.104063863406566</v>
      </c>
      <c r="BC11">
        <v>93.848488031815663</v>
      </c>
      <c r="BD11">
        <v>89.473704596216592</v>
      </c>
      <c r="BE11" s="11">
        <v>91.327024869093705</v>
      </c>
      <c r="BF11" s="16">
        <v>1.126521346035358</v>
      </c>
      <c r="BG11">
        <v>0.8661627155466054</v>
      </c>
      <c r="BH11">
        <v>1.0276091678923756</v>
      </c>
      <c r="BI11">
        <v>0.9797067705256618</v>
      </c>
      <c r="BJ11" s="16">
        <v>1</v>
      </c>
      <c r="BK11" s="16">
        <v>2.7039381000000001E-2</v>
      </c>
      <c r="BM11" t="s">
        <v>80</v>
      </c>
      <c r="BN11">
        <v>100.99045157777067</v>
      </c>
      <c r="BO11">
        <v>114.69732487271513</v>
      </c>
      <c r="BP11">
        <v>186.28667701947444</v>
      </c>
      <c r="BQ11">
        <v>105.91291134952615</v>
      </c>
      <c r="BR11" s="11">
        <v>91.327024870000002</v>
      </c>
      <c r="BS11">
        <v>1.1058112505200528</v>
      </c>
      <c r="BT11">
        <v>1.2558968721031012</v>
      </c>
      <c r="BU11">
        <v>2.0397760387425881</v>
      </c>
      <c r="BV11">
        <v>1.159710518330018</v>
      </c>
      <c r="BW11">
        <v>1.3902986699239399</v>
      </c>
      <c r="BX11">
        <v>0.10935308669241771</v>
      </c>
    </row>
    <row r="12" spans="2:77" x14ac:dyDescent="0.2">
      <c r="B12" t="s">
        <v>12</v>
      </c>
      <c r="C12">
        <v>2798160</v>
      </c>
      <c r="D12">
        <v>2318759</v>
      </c>
      <c r="E12">
        <v>2181029</v>
      </c>
      <c r="F12">
        <v>1865457</v>
      </c>
      <c r="H12" t="s">
        <v>12</v>
      </c>
      <c r="I12">
        <v>821382</v>
      </c>
      <c r="J12">
        <v>1721558</v>
      </c>
      <c r="K12">
        <v>1680802</v>
      </c>
      <c r="L12">
        <v>1867664</v>
      </c>
      <c r="N12" t="s">
        <v>12</v>
      </c>
      <c r="O12">
        <v>1446174</v>
      </c>
      <c r="P12">
        <v>1685581</v>
      </c>
      <c r="Q12">
        <v>1446300</v>
      </c>
      <c r="R12">
        <v>2005998</v>
      </c>
      <c r="T12" t="s">
        <v>12</v>
      </c>
      <c r="U12">
        <v>1922140</v>
      </c>
      <c r="V12">
        <v>2122830</v>
      </c>
      <c r="W12">
        <v>11073537</v>
      </c>
      <c r="X12">
        <v>1757181</v>
      </c>
      <c r="AA12" t="s">
        <v>31</v>
      </c>
      <c r="AB12">
        <v>155606</v>
      </c>
      <c r="AC12" t="s">
        <v>12</v>
      </c>
      <c r="AD12">
        <v>87776.3</v>
      </c>
      <c r="AE12">
        <v>1757181</v>
      </c>
      <c r="AF12">
        <v>74554.178599999999</v>
      </c>
      <c r="AG12">
        <v>1867664</v>
      </c>
      <c r="AH12">
        <v>88437.314899999998</v>
      </c>
      <c r="AL12" t="s">
        <v>82</v>
      </c>
      <c r="AM12" t="e">
        <v>#DIV/0!</v>
      </c>
      <c r="AN12" t="e">
        <v>#DIV/0!</v>
      </c>
      <c r="AO12" t="e">
        <v>#DIV/0!</v>
      </c>
      <c r="AP12" t="e">
        <v>#DIV/0!</v>
      </c>
      <c r="AR12" t="e">
        <v>#DIV/0!</v>
      </c>
      <c r="AS12" t="e">
        <v>#DIV/0!</v>
      </c>
      <c r="AT12" t="e">
        <v>#DIV/0!</v>
      </c>
      <c r="AU12" t="e">
        <v>#DIV/0!</v>
      </c>
      <c r="AW12" t="e">
        <f t="shared" si="0"/>
        <v>#DIV/0!</v>
      </c>
      <c r="AZ12" s="1" t="s">
        <v>82</v>
      </c>
      <c r="BE12" s="11"/>
      <c r="BF12" s="16"/>
      <c r="BJ12" s="16"/>
      <c r="BK12" s="16"/>
      <c r="BM12" t="s">
        <v>82</v>
      </c>
      <c r="BN12" t="e">
        <v>#DIV/0!</v>
      </c>
      <c r="BO12" t="e">
        <v>#DIV/0!</v>
      </c>
      <c r="BP12" t="e">
        <v>#DIV/0!</v>
      </c>
      <c r="BQ12" t="e">
        <v>#DIV/0!</v>
      </c>
      <c r="BR12" s="11" t="e">
        <v>#DIV/0!</v>
      </c>
      <c r="BS12" t="e">
        <v>#DIV/0!</v>
      </c>
      <c r="BT12" t="e">
        <v>#DIV/0!</v>
      </c>
      <c r="BU12" t="e">
        <v>#DIV/0!</v>
      </c>
      <c r="BV12" t="e">
        <v>#DIV/0!</v>
      </c>
      <c r="BW12" t="e">
        <v>#DIV/0!</v>
      </c>
      <c r="BX12" t="e">
        <v>#DIV/0!</v>
      </c>
    </row>
    <row r="13" spans="2:77" x14ac:dyDescent="0.2">
      <c r="B13" t="s">
        <v>13</v>
      </c>
      <c r="C13">
        <v>6289631</v>
      </c>
      <c r="D13">
        <v>5415314</v>
      </c>
      <c r="E13">
        <v>5027928</v>
      </c>
      <c r="F13">
        <v>4868049</v>
      </c>
      <c r="H13" t="s">
        <v>13</v>
      </c>
      <c r="I13">
        <v>1448167</v>
      </c>
      <c r="J13">
        <v>2749284</v>
      </c>
      <c r="K13">
        <v>2111723</v>
      </c>
      <c r="L13">
        <v>2468908</v>
      </c>
      <c r="N13" t="s">
        <v>13</v>
      </c>
      <c r="O13">
        <v>4158200</v>
      </c>
      <c r="P13">
        <v>4631515</v>
      </c>
      <c r="Q13">
        <v>4318790</v>
      </c>
      <c r="R13">
        <v>3663681</v>
      </c>
      <c r="T13" t="s">
        <v>13</v>
      </c>
      <c r="U13">
        <v>1943783</v>
      </c>
      <c r="V13">
        <v>2412314</v>
      </c>
      <c r="W13">
        <v>6541053</v>
      </c>
      <c r="X13">
        <v>967805</v>
      </c>
      <c r="AA13" t="s">
        <v>32</v>
      </c>
      <c r="AB13">
        <v>8940.69</v>
      </c>
      <c r="AC13" t="s">
        <v>13</v>
      </c>
      <c r="AD13">
        <v>103082</v>
      </c>
      <c r="AE13">
        <v>967805</v>
      </c>
      <c r="AF13">
        <v>1130787.1702000001</v>
      </c>
      <c r="AG13">
        <v>2468908</v>
      </c>
      <c r="AH13">
        <v>1489077.8943</v>
      </c>
      <c r="AL13" t="s">
        <v>84</v>
      </c>
      <c r="AM13">
        <v>1.1526408665782779</v>
      </c>
      <c r="AN13">
        <v>1.0495955774286589</v>
      </c>
      <c r="AO13">
        <v>1.0404428279279065</v>
      </c>
      <c r="AP13">
        <v>1.0039731852027478</v>
      </c>
      <c r="AR13">
        <v>1.9092616577050863</v>
      </c>
      <c r="AS13">
        <v>1.3048612879223231</v>
      </c>
      <c r="AT13">
        <v>1.6430362494296911</v>
      </c>
      <c r="AU13">
        <v>1.4466365523147315</v>
      </c>
      <c r="AW13" s="17">
        <f t="shared" si="0"/>
        <v>8.8062726588570006E-3</v>
      </c>
      <c r="AZ13" s="1" t="s">
        <v>84</v>
      </c>
      <c r="BA13">
        <v>115.26408665782779</v>
      </c>
      <c r="BB13">
        <v>104.9595577428659</v>
      </c>
      <c r="BC13">
        <v>104.04428279279065</v>
      </c>
      <c r="BD13">
        <v>100.39731852027478</v>
      </c>
      <c r="BE13" s="11">
        <v>106.16631142843977</v>
      </c>
      <c r="BF13" s="16">
        <v>1.085693616995635</v>
      </c>
      <c r="BG13">
        <v>0.98863336524235124</v>
      </c>
      <c r="BH13">
        <v>0.98001222226619933</v>
      </c>
      <c r="BI13">
        <v>0.94566079549581494</v>
      </c>
      <c r="BJ13" s="16">
        <v>1</v>
      </c>
      <c r="BK13" s="16">
        <v>1.5017252E-2</v>
      </c>
      <c r="BM13" t="s">
        <v>84</v>
      </c>
      <c r="BN13">
        <v>190.92616577050862</v>
      </c>
      <c r="BO13">
        <v>130.48612879223231</v>
      </c>
      <c r="BP13">
        <v>164.30362494296909</v>
      </c>
      <c r="BQ13">
        <v>144.66365523147314</v>
      </c>
      <c r="BR13" s="11">
        <v>106.1663114</v>
      </c>
      <c r="BS13">
        <v>1.7983686468220712</v>
      </c>
      <c r="BT13">
        <v>1.2290728298980189</v>
      </c>
      <c r="BU13">
        <v>1.54760604165597</v>
      </c>
      <c r="BV13">
        <v>1.3626135571992111</v>
      </c>
      <c r="BW13">
        <v>1.4844152688938177</v>
      </c>
      <c r="BX13">
        <v>6.1677118832489865E-2</v>
      </c>
    </row>
    <row r="14" spans="2:77" x14ac:dyDescent="0.2">
      <c r="B14" t="s">
        <v>14</v>
      </c>
      <c r="C14">
        <v>8934667</v>
      </c>
      <c r="D14">
        <v>7821868</v>
      </c>
      <c r="E14">
        <v>8503829</v>
      </c>
      <c r="F14">
        <v>7721417</v>
      </c>
      <c r="H14" t="s">
        <v>14</v>
      </c>
      <c r="I14">
        <v>4951750</v>
      </c>
      <c r="J14">
        <v>4957957</v>
      </c>
      <c r="K14">
        <v>3845136</v>
      </c>
      <c r="L14">
        <v>4630729</v>
      </c>
      <c r="N14" t="s">
        <v>14</v>
      </c>
      <c r="O14">
        <v>7727681</v>
      </c>
      <c r="P14">
        <v>8242654</v>
      </c>
      <c r="Q14">
        <v>8470349</v>
      </c>
      <c r="R14">
        <v>6952208</v>
      </c>
      <c r="T14" t="s">
        <v>14</v>
      </c>
      <c r="U14">
        <v>5352259</v>
      </c>
      <c r="V14">
        <v>5562649</v>
      </c>
      <c r="W14">
        <v>9357268</v>
      </c>
      <c r="X14">
        <v>3247143</v>
      </c>
      <c r="AA14" t="s">
        <v>33</v>
      </c>
      <c r="AB14">
        <v>1410</v>
      </c>
      <c r="AC14" t="s">
        <v>14</v>
      </c>
      <c r="AD14">
        <v>89445.2</v>
      </c>
      <c r="AE14">
        <v>3247143</v>
      </c>
      <c r="AF14">
        <v>0</v>
      </c>
      <c r="AG14">
        <v>4630729</v>
      </c>
      <c r="AH14">
        <v>4308.2393000000002</v>
      </c>
      <c r="AL14" t="s">
        <v>86</v>
      </c>
      <c r="AM14">
        <v>1.0425489938250281</v>
      </c>
      <c r="AN14">
        <v>1.1254120871307074</v>
      </c>
      <c r="AO14">
        <v>0.91385638981586981</v>
      </c>
      <c r="AP14">
        <v>1.0378239862406962</v>
      </c>
      <c r="AR14">
        <v>1.0254873219207379</v>
      </c>
      <c r="AS14">
        <v>0.95617920261069278</v>
      </c>
      <c r="AT14">
        <v>1.0090724093033863</v>
      </c>
      <c r="AU14">
        <v>0.90329565501888898</v>
      </c>
      <c r="AW14">
        <f t="shared" si="0"/>
        <v>0.31669901597399014</v>
      </c>
      <c r="AZ14" s="1" t="s">
        <v>86</v>
      </c>
      <c r="BA14">
        <v>104.25489938250281</v>
      </c>
      <c r="BB14">
        <v>112.54120871307074</v>
      </c>
      <c r="BC14">
        <v>91.385638981586979</v>
      </c>
      <c r="BD14">
        <v>103.78239862406961</v>
      </c>
      <c r="BE14" s="11">
        <v>102.99103642530754</v>
      </c>
      <c r="BF14" s="16">
        <v>1.012271582081921</v>
      </c>
      <c r="BG14">
        <v>1.0927281889690401</v>
      </c>
      <c r="BH14">
        <v>0.88731643212332201</v>
      </c>
      <c r="BI14">
        <v>1.0076837968257168</v>
      </c>
      <c r="BJ14" s="16">
        <v>1</v>
      </c>
      <c r="BK14" s="16">
        <v>2.1166865E-2</v>
      </c>
      <c r="BM14" t="s">
        <v>86</v>
      </c>
      <c r="BN14">
        <v>102.54873219207379</v>
      </c>
      <c r="BO14">
        <v>95.617920261069273</v>
      </c>
      <c r="BP14">
        <v>100.90724093033863</v>
      </c>
      <c r="BQ14">
        <v>90.329565501888894</v>
      </c>
      <c r="BR14" s="11">
        <v>102.9910364</v>
      </c>
      <c r="BS14">
        <v>0.9957054106513854</v>
      </c>
      <c r="BT14">
        <v>0.9284101180388673</v>
      </c>
      <c r="BU14">
        <v>0.97976721525970223</v>
      </c>
      <c r="BV14">
        <v>0.87706239940205999</v>
      </c>
      <c r="BW14">
        <v>0.94523628583800368</v>
      </c>
      <c r="BX14">
        <v>1.3439925254582482E-2</v>
      </c>
    </row>
    <row r="15" spans="2:77" x14ac:dyDescent="0.2">
      <c r="B15" t="s">
        <v>15</v>
      </c>
      <c r="C15">
        <v>5346697</v>
      </c>
      <c r="D15">
        <v>2296858</v>
      </c>
      <c r="E15">
        <v>3331441</v>
      </c>
      <c r="F15">
        <v>1598144</v>
      </c>
      <c r="H15" t="s">
        <v>15</v>
      </c>
      <c r="I15">
        <v>697727</v>
      </c>
      <c r="J15">
        <v>1561754</v>
      </c>
      <c r="K15">
        <v>1697617</v>
      </c>
      <c r="L15">
        <v>1780924</v>
      </c>
      <c r="N15" t="s">
        <v>15</v>
      </c>
      <c r="O15">
        <v>1097172</v>
      </c>
      <c r="P15">
        <v>1747370</v>
      </c>
      <c r="Q15">
        <v>2955079</v>
      </c>
      <c r="R15">
        <v>2104691</v>
      </c>
      <c r="T15" t="s">
        <v>15</v>
      </c>
      <c r="U15">
        <v>1489810</v>
      </c>
      <c r="V15">
        <v>1469867</v>
      </c>
      <c r="W15">
        <v>4045173</v>
      </c>
      <c r="X15">
        <v>1466268</v>
      </c>
      <c r="AA15" t="s">
        <v>34</v>
      </c>
      <c r="AB15">
        <v>287263</v>
      </c>
      <c r="AC15" t="s">
        <v>15</v>
      </c>
      <c r="AD15">
        <v>274853</v>
      </c>
      <c r="AE15">
        <v>1466268</v>
      </c>
      <c r="AF15">
        <v>65200.3122</v>
      </c>
      <c r="AG15">
        <v>1780924</v>
      </c>
      <c r="AH15">
        <v>78477.007400000002</v>
      </c>
      <c r="AL15" t="s">
        <v>88</v>
      </c>
      <c r="AM15">
        <v>1.2425040007131805</v>
      </c>
      <c r="AN15">
        <v>1.1547721507155913</v>
      </c>
      <c r="AO15">
        <v>1.1191181705683884</v>
      </c>
      <c r="AP15">
        <v>1.1401426149389453</v>
      </c>
      <c r="AR15">
        <v>1.1424569448154491</v>
      </c>
      <c r="AS15">
        <v>1.6294125396576853</v>
      </c>
      <c r="AT15">
        <v>1.3164750816094339</v>
      </c>
      <c r="AU15">
        <v>1.8509877825843841</v>
      </c>
      <c r="AW15">
        <f t="shared" si="0"/>
        <v>9.2769363522548137E-2</v>
      </c>
      <c r="AZ15" s="1" t="s">
        <v>88</v>
      </c>
      <c r="BA15">
        <v>124.25040007131804</v>
      </c>
      <c r="BB15">
        <v>115.47721507155913</v>
      </c>
      <c r="BC15">
        <v>111.91181705683884</v>
      </c>
      <c r="BD15">
        <v>114.01426149389454</v>
      </c>
      <c r="BE15" s="11">
        <v>116.41342342340263</v>
      </c>
      <c r="BF15" s="16">
        <v>1.0673202146062817</v>
      </c>
      <c r="BG15">
        <v>0.99195790034935694</v>
      </c>
      <c r="BH15">
        <v>0.96133086516843358</v>
      </c>
      <c r="BI15">
        <v>0.97939101987592792</v>
      </c>
      <c r="BJ15" s="16">
        <v>1</v>
      </c>
      <c r="BK15" s="16">
        <v>1.1651823E-2</v>
      </c>
      <c r="BM15" t="s">
        <v>88</v>
      </c>
      <c r="BN15">
        <v>114.24569448154492</v>
      </c>
      <c r="BO15">
        <v>162.94125396576854</v>
      </c>
      <c r="BP15">
        <v>131.6475081609434</v>
      </c>
      <c r="BQ15">
        <v>185.09877825843841</v>
      </c>
      <c r="BR15" s="11">
        <v>116.4134234</v>
      </c>
      <c r="BS15">
        <v>0.98137904671863574</v>
      </c>
      <c r="BT15">
        <v>1.3996775389543998</v>
      </c>
      <c r="BU15">
        <v>1.1308619256784387</v>
      </c>
      <c r="BV15">
        <v>1.5900123272076063</v>
      </c>
      <c r="BW15">
        <v>1.2754827096397701</v>
      </c>
      <c r="BX15">
        <v>6.7971405086544562E-2</v>
      </c>
    </row>
    <row r="16" spans="2:77" x14ac:dyDescent="0.2">
      <c r="B16" t="s">
        <v>16</v>
      </c>
      <c r="C16">
        <v>423372</v>
      </c>
      <c r="D16">
        <v>425743</v>
      </c>
      <c r="E16">
        <v>415411</v>
      </c>
      <c r="F16">
        <v>298301</v>
      </c>
      <c r="H16" t="s">
        <v>16</v>
      </c>
      <c r="I16">
        <v>167135</v>
      </c>
      <c r="J16">
        <v>349603</v>
      </c>
      <c r="K16">
        <v>188583</v>
      </c>
      <c r="L16">
        <v>335729</v>
      </c>
      <c r="N16" t="s">
        <v>16</v>
      </c>
      <c r="O16">
        <v>562050</v>
      </c>
      <c r="P16">
        <v>563928</v>
      </c>
      <c r="Q16">
        <v>563704</v>
      </c>
      <c r="R16">
        <v>412927</v>
      </c>
      <c r="T16" t="s">
        <v>16</v>
      </c>
      <c r="U16">
        <v>328582</v>
      </c>
      <c r="V16">
        <v>422927</v>
      </c>
      <c r="W16">
        <v>357848</v>
      </c>
      <c r="X16">
        <v>145545</v>
      </c>
      <c r="AA16" t="s">
        <v>35</v>
      </c>
      <c r="AB16">
        <v>57902.6</v>
      </c>
      <c r="AC16" t="s">
        <v>16</v>
      </c>
      <c r="AD16">
        <v>25591.7</v>
      </c>
      <c r="AE16">
        <v>145545</v>
      </c>
      <c r="AF16">
        <v>11795.4187</v>
      </c>
      <c r="AG16">
        <v>335729</v>
      </c>
      <c r="AH16">
        <v>25601.472900000001</v>
      </c>
      <c r="AL16" t="s">
        <v>90</v>
      </c>
      <c r="AM16" t="e">
        <v>#DIV/0!</v>
      </c>
      <c r="AN16">
        <v>0</v>
      </c>
      <c r="AO16">
        <v>0</v>
      </c>
      <c r="AP16">
        <v>0</v>
      </c>
      <c r="AR16">
        <v>0</v>
      </c>
      <c r="AS16">
        <v>0</v>
      </c>
      <c r="AT16">
        <v>0</v>
      </c>
      <c r="AU16">
        <v>0</v>
      </c>
      <c r="AW16" t="e">
        <f t="shared" si="0"/>
        <v>#DIV/0!</v>
      </c>
      <c r="AZ16" s="1" t="s">
        <v>90</v>
      </c>
      <c r="BE16" s="11"/>
      <c r="BF16" s="16"/>
      <c r="BJ16" s="16"/>
      <c r="BK16" s="16"/>
      <c r="BM16" t="s">
        <v>90</v>
      </c>
      <c r="BN16">
        <v>0</v>
      </c>
      <c r="BO16">
        <v>0</v>
      </c>
      <c r="BP16">
        <v>0</v>
      </c>
      <c r="BQ16">
        <v>0</v>
      </c>
      <c r="BR16" s="11" t="e">
        <v>#DIV/0!</v>
      </c>
      <c r="BS16" t="e">
        <v>#DIV/0!</v>
      </c>
      <c r="BT16" t="e">
        <v>#DIV/0!</v>
      </c>
      <c r="BU16" t="e">
        <v>#DIV/0!</v>
      </c>
      <c r="BV16" t="e">
        <v>#DIV/0!</v>
      </c>
      <c r="BW16" t="e">
        <v>#DIV/0!</v>
      </c>
      <c r="BX16" t="e">
        <v>#DIV/0!</v>
      </c>
    </row>
    <row r="17" spans="2:76" x14ac:dyDescent="0.2">
      <c r="B17" t="s">
        <v>17</v>
      </c>
      <c r="C17">
        <v>3695533</v>
      </c>
      <c r="D17">
        <v>4394927</v>
      </c>
      <c r="E17">
        <v>3965387</v>
      </c>
      <c r="F17">
        <v>3100032</v>
      </c>
      <c r="H17" t="s">
        <v>17</v>
      </c>
      <c r="I17">
        <v>1533171</v>
      </c>
      <c r="J17">
        <v>3818042</v>
      </c>
      <c r="K17">
        <v>5682961</v>
      </c>
      <c r="L17">
        <v>4486326</v>
      </c>
      <c r="N17" t="s">
        <v>17</v>
      </c>
      <c r="O17">
        <v>2526350</v>
      </c>
      <c r="P17">
        <v>2873635</v>
      </c>
      <c r="Q17">
        <v>2400980</v>
      </c>
      <c r="R17">
        <v>2533163</v>
      </c>
      <c r="T17" t="s">
        <v>17</v>
      </c>
      <c r="U17">
        <v>2329706</v>
      </c>
      <c r="V17">
        <v>1859177</v>
      </c>
      <c r="W17">
        <v>5997162</v>
      </c>
      <c r="X17">
        <v>2414888</v>
      </c>
      <c r="AA17" t="s">
        <v>36</v>
      </c>
      <c r="AB17">
        <v>411993</v>
      </c>
      <c r="AC17" t="s">
        <v>17</v>
      </c>
      <c r="AD17">
        <v>278012</v>
      </c>
      <c r="AE17">
        <v>2414888</v>
      </c>
      <c r="AF17">
        <v>153545.68580000001</v>
      </c>
      <c r="AG17">
        <v>4486326</v>
      </c>
      <c r="AH17">
        <v>228259.60080000001</v>
      </c>
      <c r="AL17" t="s">
        <v>92</v>
      </c>
      <c r="AM17">
        <v>1.131606682778787</v>
      </c>
      <c r="AN17">
        <v>1.0860352087287326</v>
      </c>
      <c r="AO17">
        <v>1.0937223003105478</v>
      </c>
      <c r="AP17">
        <v>0.84847503409207259</v>
      </c>
      <c r="AR17">
        <v>1.2143133240257018</v>
      </c>
      <c r="AS17">
        <v>1.01100646362363</v>
      </c>
      <c r="AT17">
        <v>1.3319726079908638</v>
      </c>
      <c r="AU17">
        <v>1.008707110715638</v>
      </c>
      <c r="AW17">
        <f t="shared" si="0"/>
        <v>0.36055531931215534</v>
      </c>
      <c r="AZ17" s="1" t="s">
        <v>92</v>
      </c>
      <c r="BA17">
        <v>113.1606682778787</v>
      </c>
      <c r="BB17">
        <v>108.60352087287326</v>
      </c>
      <c r="BC17">
        <v>109.37223003105478</v>
      </c>
      <c r="BD17">
        <v>84.847503409207263</v>
      </c>
      <c r="BE17" s="11">
        <v>103.99598064775351</v>
      </c>
      <c r="BF17" s="16">
        <v>1.0881254022803732</v>
      </c>
      <c r="BG17">
        <v>1.0443049836774561</v>
      </c>
      <c r="BH17">
        <v>1.0516967035631046</v>
      </c>
      <c r="BI17">
        <v>0.81587291047906585</v>
      </c>
      <c r="BJ17" s="16">
        <v>1</v>
      </c>
      <c r="BK17" s="16">
        <v>3.1059202000000001E-2</v>
      </c>
      <c r="BM17" t="s">
        <v>92</v>
      </c>
      <c r="BN17">
        <v>121.43133240257018</v>
      </c>
      <c r="BO17">
        <v>101.10064636236299</v>
      </c>
      <c r="BP17">
        <v>133.19726079908639</v>
      </c>
      <c r="BQ17">
        <v>100.8707110715638</v>
      </c>
      <c r="BR17" s="11">
        <v>103.9959806</v>
      </c>
      <c r="BS17">
        <v>1.1676540929945343</v>
      </c>
      <c r="BT17">
        <v>0.97215917172055588</v>
      </c>
      <c r="BU17">
        <v>1.2807923924618141</v>
      </c>
      <c r="BV17">
        <v>0.96994817001190725</v>
      </c>
      <c r="BW17">
        <v>1.0976384567972028</v>
      </c>
      <c r="BX17">
        <v>3.8323571343292277E-2</v>
      </c>
    </row>
    <row r="18" spans="2:76" x14ac:dyDescent="0.2">
      <c r="B18" t="s">
        <v>18</v>
      </c>
      <c r="C18">
        <v>162203</v>
      </c>
      <c r="D18">
        <v>89717</v>
      </c>
      <c r="E18">
        <v>121463</v>
      </c>
      <c r="F18">
        <v>169017</v>
      </c>
      <c r="H18" t="s">
        <v>18</v>
      </c>
      <c r="I18">
        <v>65442</v>
      </c>
      <c r="J18">
        <v>118015</v>
      </c>
      <c r="K18">
        <v>139704</v>
      </c>
      <c r="L18">
        <v>121953</v>
      </c>
      <c r="N18" t="s">
        <v>18</v>
      </c>
      <c r="O18">
        <v>73420</v>
      </c>
      <c r="P18">
        <v>85084</v>
      </c>
      <c r="Q18">
        <v>85077</v>
      </c>
      <c r="R18">
        <v>85075</v>
      </c>
      <c r="T18" t="s">
        <v>18</v>
      </c>
      <c r="U18">
        <v>102323</v>
      </c>
      <c r="V18">
        <v>77665</v>
      </c>
      <c r="W18">
        <v>134961</v>
      </c>
      <c r="X18">
        <v>74033</v>
      </c>
      <c r="AA18" t="s">
        <v>37</v>
      </c>
      <c r="AB18">
        <v>23653.1</v>
      </c>
      <c r="AC18" t="s">
        <v>18</v>
      </c>
      <c r="AD18">
        <v>81710.600000000006</v>
      </c>
      <c r="AE18">
        <v>74033</v>
      </c>
      <c r="AF18" s="15">
        <v>0</v>
      </c>
      <c r="AG18">
        <v>121953</v>
      </c>
      <c r="AH18">
        <v>5474.6864999999998</v>
      </c>
      <c r="AL18" t="s">
        <v>94</v>
      </c>
      <c r="AM18">
        <v>1.0590583830273848</v>
      </c>
      <c r="AN18">
        <v>0.78187908196350564</v>
      </c>
      <c r="AO18">
        <v>1.497156293487879</v>
      </c>
      <c r="AP18">
        <v>0.9362563446014549</v>
      </c>
      <c r="AR18">
        <v>0.82727976854660423</v>
      </c>
      <c r="AS18">
        <v>1.2859661489770873</v>
      </c>
      <c r="AT18">
        <v>1.6743723065793845</v>
      </c>
      <c r="AU18">
        <v>1.0530451043413156</v>
      </c>
      <c r="AW18">
        <f t="shared" si="0"/>
        <v>0.57263985451625288</v>
      </c>
      <c r="AZ18" s="1" t="s">
        <v>94</v>
      </c>
      <c r="BA18">
        <v>105.90583830273847</v>
      </c>
      <c r="BB18">
        <v>78.187908196350563</v>
      </c>
      <c r="BC18">
        <v>149.7156293487879</v>
      </c>
      <c r="BD18">
        <v>93.625634460145491</v>
      </c>
      <c r="BE18" s="11">
        <v>106.8587525770056</v>
      </c>
      <c r="BF18" s="16">
        <v>0.99108248738370375</v>
      </c>
      <c r="BG18">
        <v>0.73169400082605329</v>
      </c>
      <c r="BH18">
        <v>1.4010609869406658</v>
      </c>
      <c r="BI18">
        <v>0.87616252484957713</v>
      </c>
      <c r="BJ18" s="16">
        <v>1</v>
      </c>
      <c r="BK18" s="16">
        <v>7.1916222000000002E-2</v>
      </c>
      <c r="BM18" t="s">
        <v>94</v>
      </c>
      <c r="BN18">
        <v>82.727976854660426</v>
      </c>
      <c r="BO18">
        <v>128.59661489770872</v>
      </c>
      <c r="BP18">
        <v>167.43723065793844</v>
      </c>
      <c r="BQ18">
        <v>105.30451043413156</v>
      </c>
      <c r="BR18" s="11">
        <v>106.8587526</v>
      </c>
      <c r="BS18">
        <v>0.77418063417165905</v>
      </c>
      <c r="BT18">
        <v>1.2034261281252194</v>
      </c>
      <c r="BU18">
        <v>1.5669023508509348</v>
      </c>
      <c r="BV18">
        <v>0.98545517210287514</v>
      </c>
      <c r="BW18">
        <v>1.1324910713126721</v>
      </c>
      <c r="BX18">
        <v>8.4625506780324961E-2</v>
      </c>
    </row>
    <row r="19" spans="2:76" x14ac:dyDescent="0.2">
      <c r="B19" t="s">
        <v>19</v>
      </c>
      <c r="C19">
        <v>1523702</v>
      </c>
      <c r="D19">
        <v>1733156</v>
      </c>
      <c r="E19">
        <v>1599959</v>
      </c>
      <c r="F19">
        <v>1183016</v>
      </c>
      <c r="H19" t="s">
        <v>19</v>
      </c>
      <c r="I19">
        <v>560171</v>
      </c>
      <c r="J19">
        <v>1474601</v>
      </c>
      <c r="K19">
        <v>1654255</v>
      </c>
      <c r="L19">
        <v>1654386</v>
      </c>
      <c r="N19" t="s">
        <v>19</v>
      </c>
      <c r="O19">
        <v>803440</v>
      </c>
      <c r="P19">
        <v>1092837</v>
      </c>
      <c r="Q19">
        <v>895461</v>
      </c>
      <c r="R19">
        <v>819173</v>
      </c>
      <c r="T19" t="s">
        <v>19</v>
      </c>
      <c r="U19">
        <v>899463</v>
      </c>
      <c r="V19">
        <v>664957</v>
      </c>
      <c r="W19">
        <v>2187550</v>
      </c>
      <c r="X19">
        <v>835307</v>
      </c>
      <c r="AA19" t="s">
        <v>38</v>
      </c>
      <c r="AB19">
        <v>320297</v>
      </c>
      <c r="AC19" t="s">
        <v>19</v>
      </c>
      <c r="AD19">
        <v>230021</v>
      </c>
      <c r="AE19">
        <v>835307</v>
      </c>
      <c r="AF19">
        <v>69405.465800000005</v>
      </c>
      <c r="AG19">
        <v>1654386</v>
      </c>
      <c r="AH19">
        <v>109518.8049</v>
      </c>
      <c r="AL19" t="s">
        <v>96</v>
      </c>
      <c r="AM19">
        <v>1.0360642276182694</v>
      </c>
      <c r="AN19">
        <v>0.96795184211710872</v>
      </c>
      <c r="AO19">
        <v>0.96645484058107534</v>
      </c>
      <c r="AP19">
        <v>1.0453808570397727</v>
      </c>
      <c r="AR19">
        <v>1.3164724499161511</v>
      </c>
      <c r="AS19">
        <v>1.1488705047301742</v>
      </c>
      <c r="AT19">
        <v>1.7629048707293802</v>
      </c>
      <c r="AU19">
        <v>1.228189143411432</v>
      </c>
      <c r="AW19" s="17">
        <f t="shared" si="0"/>
        <v>4.1067128422064531E-2</v>
      </c>
      <c r="AZ19" s="1" t="s">
        <v>96</v>
      </c>
      <c r="BA19">
        <v>103.60642276182695</v>
      </c>
      <c r="BB19">
        <v>96.795184211710875</v>
      </c>
      <c r="BC19">
        <v>96.645484058107527</v>
      </c>
      <c r="BD19">
        <v>104.53808570397727</v>
      </c>
      <c r="BE19" s="11">
        <v>100.39629418390565</v>
      </c>
      <c r="BF19" s="16">
        <v>1.0319745724084297</v>
      </c>
      <c r="BG19">
        <v>0.96413104685320083</v>
      </c>
      <c r="BH19">
        <v>0.96263995442971828</v>
      </c>
      <c r="BI19">
        <v>1.0412544263086514</v>
      </c>
      <c r="BJ19" s="16">
        <v>1</v>
      </c>
      <c r="BK19" s="16">
        <v>1.0613136E-2</v>
      </c>
      <c r="BM19" t="s">
        <v>96</v>
      </c>
      <c r="BN19">
        <v>131.64724499161511</v>
      </c>
      <c r="BO19">
        <v>114.88705047301741</v>
      </c>
      <c r="BP19">
        <v>176.29048707293802</v>
      </c>
      <c r="BQ19">
        <v>122.8189143411432</v>
      </c>
      <c r="BR19" s="11">
        <v>100.3962942</v>
      </c>
      <c r="BS19">
        <v>1.3112759394222253</v>
      </c>
      <c r="BT19">
        <v>1.144335569240736</v>
      </c>
      <c r="BU19">
        <v>1.7559461579503004</v>
      </c>
      <c r="BV19">
        <v>1.223341113532288</v>
      </c>
      <c r="BW19">
        <v>1.3587246950363874</v>
      </c>
      <c r="BX19">
        <v>6.8362953906749249E-2</v>
      </c>
    </row>
    <row r="20" spans="2:76" x14ac:dyDescent="0.2">
      <c r="B20" t="s">
        <v>20</v>
      </c>
      <c r="C20">
        <v>1288422</v>
      </c>
      <c r="D20">
        <v>1406082</v>
      </c>
      <c r="E20">
        <v>1419895</v>
      </c>
      <c r="F20">
        <v>1178416</v>
      </c>
      <c r="H20" t="s">
        <v>20</v>
      </c>
      <c r="I20">
        <v>591440</v>
      </c>
      <c r="J20">
        <v>1462840</v>
      </c>
      <c r="K20">
        <v>1604092</v>
      </c>
      <c r="L20">
        <v>1709829</v>
      </c>
      <c r="N20" t="s">
        <v>20</v>
      </c>
      <c r="O20">
        <v>861093</v>
      </c>
      <c r="P20">
        <v>1319103</v>
      </c>
      <c r="Q20">
        <v>941008</v>
      </c>
      <c r="R20">
        <v>1050602</v>
      </c>
      <c r="T20" t="s">
        <v>20</v>
      </c>
      <c r="U20">
        <v>1121125</v>
      </c>
      <c r="V20">
        <v>704229</v>
      </c>
      <c r="W20">
        <v>2396609</v>
      </c>
      <c r="X20">
        <v>993011</v>
      </c>
      <c r="AA20" t="s">
        <v>39</v>
      </c>
      <c r="AB20">
        <v>504057</v>
      </c>
      <c r="AC20" t="s">
        <v>20</v>
      </c>
      <c r="AD20">
        <v>228808</v>
      </c>
      <c r="AE20">
        <v>993011</v>
      </c>
      <c r="AF20">
        <v>85509.123800000001</v>
      </c>
      <c r="AG20">
        <v>1709829</v>
      </c>
      <c r="AH20">
        <v>135151.8536</v>
      </c>
      <c r="AL20" t="s">
        <v>98</v>
      </c>
      <c r="AM20">
        <v>0</v>
      </c>
      <c r="AN20">
        <v>2.2938248977280926</v>
      </c>
      <c r="AO20">
        <v>0</v>
      </c>
      <c r="AP20">
        <v>0</v>
      </c>
      <c r="AR20" t="e">
        <v>#DIV/0!</v>
      </c>
      <c r="AS20">
        <v>0</v>
      </c>
      <c r="AT20">
        <v>1.028963899841755</v>
      </c>
      <c r="AU20">
        <v>0</v>
      </c>
      <c r="AW20" t="e">
        <f t="shared" si="0"/>
        <v>#DIV/0!</v>
      </c>
      <c r="AZ20" s="1" t="s">
        <v>98</v>
      </c>
      <c r="BA20">
        <v>0</v>
      </c>
      <c r="BB20">
        <v>229.38248977280927</v>
      </c>
      <c r="BC20">
        <v>0</v>
      </c>
      <c r="BD20">
        <v>0</v>
      </c>
      <c r="BE20" s="11">
        <v>57.345622443202316</v>
      </c>
      <c r="BF20" s="16">
        <v>0</v>
      </c>
      <c r="BG20">
        <v>4</v>
      </c>
      <c r="BH20">
        <v>0</v>
      </c>
      <c r="BI20">
        <v>0</v>
      </c>
      <c r="BJ20" s="16">
        <v>1</v>
      </c>
      <c r="BK20" s="16">
        <v>0.5</v>
      </c>
      <c r="BM20" t="s">
        <v>98</v>
      </c>
      <c r="BN20" t="e">
        <v>#DIV/0!</v>
      </c>
      <c r="BO20">
        <v>0</v>
      </c>
      <c r="BP20">
        <v>102.8963899841755</v>
      </c>
      <c r="BQ20">
        <v>0</v>
      </c>
      <c r="BR20" s="11">
        <v>57.34562244</v>
      </c>
      <c r="BS20" t="e">
        <v>#DIV/0!</v>
      </c>
      <c r="BT20">
        <v>0</v>
      </c>
      <c r="BU20">
        <v>1.7943198731836016</v>
      </c>
      <c r="BV20">
        <v>0</v>
      </c>
      <c r="BW20" t="e">
        <v>#DIV/0!</v>
      </c>
      <c r="BX20" t="e">
        <v>#DIV/0!</v>
      </c>
    </row>
    <row r="21" spans="2:76" x14ac:dyDescent="0.2">
      <c r="B21" t="s">
        <v>21</v>
      </c>
      <c r="C21">
        <v>691316</v>
      </c>
      <c r="D21">
        <v>679821</v>
      </c>
      <c r="E21">
        <v>689762</v>
      </c>
      <c r="F21">
        <v>516617</v>
      </c>
      <c r="H21" t="s">
        <v>21</v>
      </c>
      <c r="I21">
        <v>374166</v>
      </c>
      <c r="J21">
        <v>725229</v>
      </c>
      <c r="K21">
        <v>799323</v>
      </c>
      <c r="L21">
        <v>821492</v>
      </c>
      <c r="N21" t="s">
        <v>21</v>
      </c>
      <c r="O21">
        <v>356187</v>
      </c>
      <c r="P21">
        <v>368646</v>
      </c>
      <c r="Q21">
        <v>352494</v>
      </c>
      <c r="R21">
        <v>438568</v>
      </c>
      <c r="T21" t="s">
        <v>21</v>
      </c>
      <c r="U21">
        <v>571943</v>
      </c>
      <c r="V21">
        <v>334708</v>
      </c>
      <c r="W21">
        <v>962767</v>
      </c>
      <c r="X21">
        <v>464745</v>
      </c>
      <c r="AA21" t="s">
        <v>40</v>
      </c>
      <c r="AB21">
        <v>67423</v>
      </c>
      <c r="AC21" t="s">
        <v>21</v>
      </c>
      <c r="AD21">
        <v>190441</v>
      </c>
      <c r="AE21">
        <v>464745</v>
      </c>
      <c r="AF21">
        <v>37859.3842</v>
      </c>
      <c r="AG21">
        <v>821492</v>
      </c>
      <c r="AH21">
        <v>72556.544899999994</v>
      </c>
      <c r="AL21" t="s">
        <v>100</v>
      </c>
      <c r="AM21">
        <v>0.89626555110653339</v>
      </c>
      <c r="AN21">
        <v>0.896268586737346</v>
      </c>
      <c r="AO21">
        <v>1.0795270956372722</v>
      </c>
      <c r="AP21">
        <v>0.96001313254057985</v>
      </c>
      <c r="AR21">
        <v>1.1206574075119102</v>
      </c>
      <c r="AS21">
        <v>1.0390785478316016</v>
      </c>
      <c r="AT21">
        <v>1.737966425452276</v>
      </c>
      <c r="AU21">
        <v>1.2286907183428428</v>
      </c>
      <c r="AW21">
        <f t="shared" si="0"/>
        <v>9.40855711160382E-2</v>
      </c>
      <c r="AZ21" s="1" t="s">
        <v>100</v>
      </c>
      <c r="BA21">
        <v>89.626555110653342</v>
      </c>
      <c r="BB21">
        <v>89.626858673734603</v>
      </c>
      <c r="BC21">
        <v>107.95270956372723</v>
      </c>
      <c r="BD21">
        <v>96.00131325405799</v>
      </c>
      <c r="BE21" s="11">
        <v>95.801859150543294</v>
      </c>
      <c r="BF21" s="16">
        <v>0.93554087473202308</v>
      </c>
      <c r="BG21">
        <v>0.93554404338745367</v>
      </c>
      <c r="BH21">
        <v>1.1268331379048715</v>
      </c>
      <c r="BI21">
        <v>1.0020819439756516</v>
      </c>
      <c r="BJ21" s="16">
        <v>1</v>
      </c>
      <c r="BK21" s="16">
        <v>2.2546493000000001E-2</v>
      </c>
      <c r="BM21" t="s">
        <v>100</v>
      </c>
      <c r="BN21">
        <v>112.06574075119103</v>
      </c>
      <c r="BO21">
        <v>103.90785478316016</v>
      </c>
      <c r="BP21">
        <v>173.7966425452276</v>
      </c>
      <c r="BQ21">
        <v>122.86907183428428</v>
      </c>
      <c r="BR21" s="11">
        <v>95.801859149999999</v>
      </c>
      <c r="BS21">
        <v>1.1697658244369367</v>
      </c>
      <c r="BT21">
        <v>1.0846120910917643</v>
      </c>
      <c r="BU21">
        <v>1.8141259896961781</v>
      </c>
      <c r="BV21">
        <v>1.2825332715297757</v>
      </c>
      <c r="BW21">
        <v>1.3377592941886636</v>
      </c>
      <c r="BX21">
        <v>8.1940076489173577E-2</v>
      </c>
    </row>
    <row r="22" spans="2:76" x14ac:dyDescent="0.2">
      <c r="B22" t="s">
        <v>22</v>
      </c>
      <c r="C22">
        <v>1665082</v>
      </c>
      <c r="D22">
        <v>2159193</v>
      </c>
      <c r="E22">
        <v>1613946</v>
      </c>
      <c r="F22">
        <v>2764857</v>
      </c>
      <c r="H22" t="s">
        <v>22</v>
      </c>
      <c r="I22">
        <v>1450641</v>
      </c>
      <c r="J22">
        <v>2359670</v>
      </c>
      <c r="K22">
        <v>3624399</v>
      </c>
      <c r="L22">
        <v>3441244</v>
      </c>
      <c r="N22" t="s">
        <v>22</v>
      </c>
      <c r="O22">
        <v>1397191</v>
      </c>
      <c r="P22">
        <v>802354</v>
      </c>
      <c r="Q22">
        <v>909551</v>
      </c>
      <c r="R22">
        <v>971735</v>
      </c>
      <c r="T22" t="s">
        <v>22</v>
      </c>
      <c r="U22">
        <v>1617805</v>
      </c>
      <c r="V22">
        <v>949149</v>
      </c>
      <c r="W22">
        <v>1626906</v>
      </c>
      <c r="X22">
        <v>1087321</v>
      </c>
      <c r="AA22" t="s">
        <v>41</v>
      </c>
      <c r="AB22">
        <v>194177</v>
      </c>
      <c r="AC22" t="s">
        <v>22</v>
      </c>
      <c r="AD22">
        <v>442307</v>
      </c>
      <c r="AE22">
        <v>1087321</v>
      </c>
      <c r="AF22">
        <v>47990.572500000002</v>
      </c>
      <c r="AG22">
        <v>3441244</v>
      </c>
      <c r="AH22">
        <v>160748.68299999999</v>
      </c>
      <c r="AL22" t="s">
        <v>102</v>
      </c>
      <c r="AM22">
        <v>1.1502564197016412</v>
      </c>
      <c r="AN22">
        <v>0.86003904542939535</v>
      </c>
      <c r="AO22">
        <v>1.022636938080405</v>
      </c>
      <c r="AP22">
        <v>1.0506412740546642</v>
      </c>
      <c r="AR22">
        <v>1.4815236606093038</v>
      </c>
      <c r="AS22">
        <v>1.0080002408520987</v>
      </c>
      <c r="AT22">
        <v>1.7304208946033701</v>
      </c>
      <c r="AU22">
        <v>1.0751485889375978</v>
      </c>
      <c r="AW22">
        <f t="shared" si="0"/>
        <v>0.14619184002152716</v>
      </c>
      <c r="AZ22" s="1" t="s">
        <v>102</v>
      </c>
      <c r="BA22">
        <v>115.02564197016412</v>
      </c>
      <c r="BB22">
        <v>86.003904542939537</v>
      </c>
      <c r="BC22">
        <v>102.2636938080405</v>
      </c>
      <c r="BD22">
        <v>105.06412740546642</v>
      </c>
      <c r="BE22" s="11">
        <v>102.08934193165264</v>
      </c>
      <c r="BF22" s="16">
        <v>1.1267154807126893</v>
      </c>
      <c r="BG22">
        <v>0.84243764251627684</v>
      </c>
      <c r="BH22">
        <v>1.0017078362254954</v>
      </c>
      <c r="BI22">
        <v>1.0291390405455385</v>
      </c>
      <c r="BJ22" s="16">
        <v>1</v>
      </c>
      <c r="BK22" s="16">
        <v>2.9486829999999999E-2</v>
      </c>
      <c r="BM22" t="s">
        <v>102</v>
      </c>
      <c r="BN22">
        <v>148.15236606093038</v>
      </c>
      <c r="BO22">
        <v>100.80002408520987</v>
      </c>
      <c r="BP22">
        <v>173.04208946033702</v>
      </c>
      <c r="BQ22">
        <v>107.51485889375978</v>
      </c>
      <c r="BR22" s="11">
        <v>102.08934189999999</v>
      </c>
      <c r="BS22">
        <v>1.4512030668789175</v>
      </c>
      <c r="BT22">
        <v>0.9873706912906437</v>
      </c>
      <c r="BU22">
        <v>1.6950064153595747</v>
      </c>
      <c r="BV22">
        <v>1.0531447934993474</v>
      </c>
      <c r="BW22">
        <v>1.296681241757121</v>
      </c>
      <c r="BX22">
        <v>8.3855400917328238E-2</v>
      </c>
    </row>
    <row r="23" spans="2:76" x14ac:dyDescent="0.2">
      <c r="B23" t="s">
        <v>23</v>
      </c>
      <c r="C23">
        <v>1180359</v>
      </c>
      <c r="D23">
        <v>1244725</v>
      </c>
      <c r="E23">
        <v>973898</v>
      </c>
      <c r="F23">
        <v>1418735</v>
      </c>
      <c r="H23" t="s">
        <v>23</v>
      </c>
      <c r="I23">
        <v>682179</v>
      </c>
      <c r="J23">
        <v>1783060</v>
      </c>
      <c r="K23">
        <v>2614131</v>
      </c>
      <c r="L23">
        <v>2768321</v>
      </c>
      <c r="N23" t="s">
        <v>23</v>
      </c>
      <c r="O23">
        <v>1509206</v>
      </c>
      <c r="P23">
        <v>668594</v>
      </c>
      <c r="Q23">
        <v>510789</v>
      </c>
      <c r="R23">
        <v>915336</v>
      </c>
      <c r="T23" t="s">
        <v>23</v>
      </c>
      <c r="U23">
        <v>1860375</v>
      </c>
      <c r="V23">
        <v>613490</v>
      </c>
      <c r="W23">
        <v>1774748</v>
      </c>
      <c r="X23">
        <v>1227690</v>
      </c>
      <c r="AA23" t="s">
        <v>42</v>
      </c>
      <c r="AB23">
        <v>51759.3</v>
      </c>
      <c r="AC23" t="s">
        <v>23</v>
      </c>
      <c r="AD23">
        <v>307016</v>
      </c>
      <c r="AE23">
        <v>1227690</v>
      </c>
      <c r="AF23">
        <v>145804.9713</v>
      </c>
      <c r="AG23">
        <v>2768321</v>
      </c>
      <c r="AH23">
        <v>312824.23670000001</v>
      </c>
      <c r="AL23" t="s">
        <v>104</v>
      </c>
      <c r="AM23">
        <v>1.1280864431861992</v>
      </c>
      <c r="AN23">
        <v>0.74296024669555993</v>
      </c>
      <c r="AO23">
        <v>1.0532512147322988</v>
      </c>
      <c r="AP23">
        <v>1.4093243316237438</v>
      </c>
      <c r="AR23">
        <v>1.4055826421581399</v>
      </c>
      <c r="AS23">
        <v>1.0980712122054637</v>
      </c>
      <c r="AT23">
        <v>1.2722297480927032</v>
      </c>
      <c r="AU23">
        <v>0.9245056760622723</v>
      </c>
      <c r="AW23">
        <f t="shared" si="0"/>
        <v>0.61376750678491232</v>
      </c>
      <c r="AZ23" s="1" t="s">
        <v>104</v>
      </c>
      <c r="BA23">
        <v>112.80864431861993</v>
      </c>
      <c r="BB23">
        <v>74.29602466955599</v>
      </c>
      <c r="BC23">
        <v>105.32512147322987</v>
      </c>
      <c r="BD23">
        <v>140.93243316237439</v>
      </c>
      <c r="BE23" s="11">
        <v>108.34055590594505</v>
      </c>
      <c r="BF23" s="16">
        <v>1.0412411434971205</v>
      </c>
      <c r="BG23">
        <v>0.68576373868761997</v>
      </c>
      <c r="BH23">
        <v>0.97216707623936316</v>
      </c>
      <c r="BI23">
        <v>1.3008280415758962</v>
      </c>
      <c r="BJ23" s="16">
        <v>1</v>
      </c>
      <c r="BK23" s="16">
        <v>6.3198998000000006E-2</v>
      </c>
      <c r="BM23" t="s">
        <v>104</v>
      </c>
      <c r="BN23">
        <v>140.55826421581398</v>
      </c>
      <c r="BO23">
        <v>109.80712122054636</v>
      </c>
      <c r="BP23">
        <v>127.22297480927031</v>
      </c>
      <c r="BQ23">
        <v>92.450567606227224</v>
      </c>
      <c r="BR23" s="11">
        <v>108.3405559</v>
      </c>
      <c r="BS23">
        <v>1.2973744047017022</v>
      </c>
      <c r="BT23">
        <v>1.0135366235512031</v>
      </c>
      <c r="BU23">
        <v>1.1742876317405928</v>
      </c>
      <c r="BV23">
        <v>0.85333296324933505</v>
      </c>
      <c r="BW23">
        <v>1.0846329058107083</v>
      </c>
      <c r="BX23">
        <v>4.8272503390467021E-2</v>
      </c>
    </row>
    <row r="24" spans="2:76" x14ac:dyDescent="0.2">
      <c r="AL24" t="s">
        <v>106</v>
      </c>
      <c r="AM24">
        <v>1.0335627381650485</v>
      </c>
      <c r="AN24">
        <v>1.0983625894903346</v>
      </c>
      <c r="AO24">
        <v>0.83736228328388651</v>
      </c>
      <c r="AP24">
        <v>1.1303128614694755</v>
      </c>
      <c r="AR24">
        <v>1.3257136940749856</v>
      </c>
      <c r="AS24">
        <v>0.93112484417400732</v>
      </c>
      <c r="AT24">
        <v>1.1436853564709035</v>
      </c>
      <c r="AU24">
        <v>0.94590540377332233</v>
      </c>
      <c r="AW24">
        <f t="shared" si="0"/>
        <v>0.60803202970346215</v>
      </c>
      <c r="AZ24" s="1" t="s">
        <v>106</v>
      </c>
      <c r="BA24">
        <v>103.35627381650485</v>
      </c>
      <c r="BB24">
        <v>109.83625894903346</v>
      </c>
      <c r="BC24">
        <v>83.736228328388648</v>
      </c>
      <c r="BD24">
        <v>113.03128614694755</v>
      </c>
      <c r="BE24" s="11">
        <v>102.49001181021862</v>
      </c>
      <c r="BF24" s="16">
        <v>1.0084521602738254</v>
      </c>
      <c r="BG24">
        <v>1.0716776884797119</v>
      </c>
      <c r="BH24">
        <v>0.81701842793660262</v>
      </c>
      <c r="BI24">
        <v>1.1028517233098605</v>
      </c>
      <c r="BJ24" s="16">
        <v>1</v>
      </c>
      <c r="BK24" s="16">
        <v>3.2038344000000003E-2</v>
      </c>
      <c r="BM24" t="s">
        <v>106</v>
      </c>
      <c r="BN24">
        <v>132.57136940749857</v>
      </c>
      <c r="BO24">
        <v>93.112484417400736</v>
      </c>
      <c r="BP24">
        <v>114.36853564709035</v>
      </c>
      <c r="BQ24">
        <v>94.590540377332232</v>
      </c>
      <c r="BR24" s="11">
        <v>102.4900118</v>
      </c>
      <c r="BS24">
        <v>1.2935052604560102</v>
      </c>
      <c r="BT24">
        <v>0.9085030119725358</v>
      </c>
      <c r="BU24">
        <v>1.1158993314418795</v>
      </c>
      <c r="BV24">
        <v>0.92292447543002654</v>
      </c>
      <c r="BW24">
        <v>1.0602080198251129</v>
      </c>
      <c r="BX24">
        <v>4.5504190659765922E-2</v>
      </c>
    </row>
    <row r="25" spans="2:76" x14ac:dyDescent="0.2">
      <c r="B25" t="s">
        <v>24</v>
      </c>
      <c r="C25">
        <v>10145.1188</v>
      </c>
      <c r="D25">
        <v>10094.968999999999</v>
      </c>
      <c r="E25">
        <v>8523.6085999999996</v>
      </c>
      <c r="F25">
        <v>6709.8575000000001</v>
      </c>
      <c r="H25" t="s">
        <v>24</v>
      </c>
      <c r="I25">
        <v>4695.5072</v>
      </c>
      <c r="J25">
        <v>4230.2285000000002</v>
      </c>
      <c r="K25">
        <v>9736.4907999999996</v>
      </c>
      <c r="L25">
        <v>9734.6334000000006</v>
      </c>
      <c r="N25" t="s">
        <v>24</v>
      </c>
      <c r="O25">
        <v>4634.2129999999997</v>
      </c>
      <c r="P25">
        <v>13257.192499999999</v>
      </c>
      <c r="Q25">
        <v>7523.3986999999997</v>
      </c>
      <c r="R25">
        <v>11269.7745</v>
      </c>
      <c r="T25" t="s">
        <v>24</v>
      </c>
      <c r="U25">
        <v>11052.458699999999</v>
      </c>
      <c r="V25">
        <v>5854.5248000000001</v>
      </c>
      <c r="W25">
        <v>9561.895199999999</v>
      </c>
      <c r="X25">
        <v>12927.504000000001</v>
      </c>
      <c r="AL25" t="s">
        <v>108</v>
      </c>
      <c r="AM25">
        <v>0.96031709613142968</v>
      </c>
      <c r="AN25">
        <v>0.91851646089052852</v>
      </c>
      <c r="AO25">
        <v>1.1157433823535043</v>
      </c>
      <c r="AP25">
        <v>1.0180927165602713</v>
      </c>
      <c r="AR25">
        <v>1.1777969262733909</v>
      </c>
      <c r="AS25">
        <v>1.2606299251046231</v>
      </c>
      <c r="AT25">
        <v>1.2310158777949565</v>
      </c>
      <c r="AU25">
        <v>1.0499916798631863</v>
      </c>
      <c r="AW25" s="17">
        <f t="shared" si="0"/>
        <v>3.1312526782661519E-2</v>
      </c>
      <c r="AZ25" s="1" t="s">
        <v>108</v>
      </c>
      <c r="BA25">
        <v>96.031709613142965</v>
      </c>
      <c r="BB25">
        <v>91.851646089052849</v>
      </c>
      <c r="BC25">
        <v>111.57433823535044</v>
      </c>
      <c r="BD25">
        <v>101.80927165602714</v>
      </c>
      <c r="BE25" s="11">
        <v>100.31674139839335</v>
      </c>
      <c r="BF25" s="16">
        <v>0.9572849783045384</v>
      </c>
      <c r="BG25">
        <v>0.91561632493899892</v>
      </c>
      <c r="BH25">
        <v>1.1122205195267376</v>
      </c>
      <c r="BI25">
        <v>1.0148781772297251</v>
      </c>
      <c r="BJ25" s="16">
        <v>1</v>
      </c>
      <c r="BK25" s="16">
        <v>2.1291617999999998E-2</v>
      </c>
      <c r="BM25" t="s">
        <v>108</v>
      </c>
      <c r="BN25">
        <v>117.77969262733909</v>
      </c>
      <c r="BO25">
        <v>126.06299251046231</v>
      </c>
      <c r="BP25">
        <v>123.10158777949565</v>
      </c>
      <c r="BQ25">
        <v>104.99916798631862</v>
      </c>
      <c r="BR25" s="11">
        <v>100.3167414</v>
      </c>
      <c r="BS25">
        <v>1.1740781347522826</v>
      </c>
      <c r="BT25">
        <v>1.2566495955824808</v>
      </c>
      <c r="BU25">
        <v>1.2271290520556686</v>
      </c>
      <c r="BV25">
        <v>1.0466764223096927</v>
      </c>
      <c r="BW25">
        <v>1.1761333011750312</v>
      </c>
      <c r="BX25">
        <v>2.3205040520850585E-2</v>
      </c>
    </row>
    <row r="26" spans="2:76" x14ac:dyDescent="0.2">
      <c r="B26" t="s">
        <v>25</v>
      </c>
      <c r="C26">
        <v>202490.03320000001</v>
      </c>
      <c r="D26">
        <v>140442.6575</v>
      </c>
      <c r="E26">
        <v>187162.7684</v>
      </c>
      <c r="F26">
        <v>222931.6489</v>
      </c>
      <c r="H26" t="s">
        <v>25</v>
      </c>
      <c r="I26">
        <v>184047.9086</v>
      </c>
      <c r="J26">
        <v>127280.1924</v>
      </c>
      <c r="K26">
        <v>157626.39360000001</v>
      </c>
      <c r="L26">
        <v>129939.9892</v>
      </c>
      <c r="N26" t="s">
        <v>25</v>
      </c>
      <c r="O26">
        <v>168089.12779999999</v>
      </c>
      <c r="P26">
        <v>120189.56789999999</v>
      </c>
      <c r="Q26">
        <v>109239.2662</v>
      </c>
      <c r="R26">
        <v>254123.8958</v>
      </c>
      <c r="T26" t="s">
        <v>25</v>
      </c>
      <c r="U26">
        <v>188673.76329999999</v>
      </c>
      <c r="V26">
        <v>148185.22940000001</v>
      </c>
      <c r="W26">
        <v>204912.0828</v>
      </c>
      <c r="X26">
        <v>174397.78690000001</v>
      </c>
    </row>
    <row r="27" spans="2:76" x14ac:dyDescent="0.2">
      <c r="B27" t="s">
        <v>26</v>
      </c>
      <c r="C27">
        <v>1012.283</v>
      </c>
      <c r="D27">
        <v>505.21280000000002</v>
      </c>
      <c r="E27">
        <v>0</v>
      </c>
      <c r="F27">
        <v>0</v>
      </c>
      <c r="H27" t="s">
        <v>26</v>
      </c>
      <c r="I27">
        <v>0</v>
      </c>
      <c r="J27">
        <v>2025.4947</v>
      </c>
      <c r="K27">
        <v>885.97979999999995</v>
      </c>
      <c r="L27">
        <v>3798.3829999999998</v>
      </c>
      <c r="N27" t="s">
        <v>26</v>
      </c>
      <c r="O27">
        <v>0</v>
      </c>
      <c r="P27">
        <v>505.21280000000002</v>
      </c>
      <c r="Q27">
        <v>1871.3305</v>
      </c>
      <c r="R27">
        <v>1519.3532</v>
      </c>
      <c r="T27" t="s">
        <v>26</v>
      </c>
      <c r="U27">
        <v>505.21280000000002</v>
      </c>
      <c r="V27">
        <v>378.90960000000001</v>
      </c>
      <c r="W27">
        <v>1265.8181</v>
      </c>
      <c r="X27">
        <v>1517.4957999999999</v>
      </c>
      <c r="AA27" t="s">
        <v>70</v>
      </c>
      <c r="AB27" t="s">
        <v>71</v>
      </c>
      <c r="AC27">
        <f>(AB5*AF5)/((AB5*AF5)+(AD5*AE5))</f>
        <v>4.6629981780429855E-3</v>
      </c>
      <c r="AD27" t="s">
        <v>72</v>
      </c>
      <c r="AE27">
        <f>(AB5*AH5)/((AB5*AH5)+(AD5*AG5))</f>
        <v>2.957468009730443E-3</v>
      </c>
      <c r="AF27" t="s">
        <v>73</v>
      </c>
      <c r="AG27">
        <f>AC27/AE27</f>
        <v>1.5766859227897421</v>
      </c>
    </row>
    <row r="28" spans="2:76" x14ac:dyDescent="0.2">
      <c r="B28" t="s">
        <v>27</v>
      </c>
      <c r="C28">
        <v>541550.97360000003</v>
      </c>
      <c r="D28">
        <v>630373.69900000002</v>
      </c>
      <c r="E28">
        <v>541721.85439999995</v>
      </c>
      <c r="F28">
        <v>469468.06569999998</v>
      </c>
      <c r="H28" t="s">
        <v>27</v>
      </c>
      <c r="I28">
        <v>389482.10700000002</v>
      </c>
      <c r="J28">
        <v>626523.63450000004</v>
      </c>
      <c r="K28">
        <v>333437.34919999994</v>
      </c>
      <c r="L28">
        <v>616953.68720000004</v>
      </c>
      <c r="N28" t="s">
        <v>27</v>
      </c>
      <c r="O28">
        <v>865036.68629999994</v>
      </c>
      <c r="P28">
        <v>791928.49360000005</v>
      </c>
      <c r="Q28">
        <v>827608.21889999998</v>
      </c>
      <c r="R28">
        <v>700784.01820000005</v>
      </c>
      <c r="T28" t="s">
        <v>27</v>
      </c>
      <c r="U28">
        <v>527717.98710000003</v>
      </c>
      <c r="V28">
        <v>708824.70279999997</v>
      </c>
      <c r="W28">
        <v>331847.72749999998</v>
      </c>
      <c r="X28">
        <v>270990.01650000003</v>
      </c>
      <c r="AA28" t="s">
        <v>74</v>
      </c>
      <c r="AB28" t="s">
        <v>71</v>
      </c>
      <c r="AC28">
        <f t="shared" ref="AC28:AC45" si="1">(AB6*AF6)/((AB6*AF6)+(AD6*AE6))</f>
        <v>3.4526024333572977E-2</v>
      </c>
      <c r="AD28" t="s">
        <v>72</v>
      </c>
      <c r="AE28">
        <f t="shared" ref="AE28:AE45" si="2">(AB6*AH6)/((AB6*AH6)+(AD6*AG6))</f>
        <v>1.6128998229065737E-2</v>
      </c>
      <c r="AF28" t="s">
        <v>75</v>
      </c>
      <c r="AG28">
        <f t="shared" ref="AG28:AG45" si="3">AC28/AE28</f>
        <v>2.1406180249529903</v>
      </c>
    </row>
    <row r="29" spans="2:76" x14ac:dyDescent="0.2">
      <c r="B29" t="s">
        <v>28</v>
      </c>
      <c r="C29">
        <v>47789.044600000001</v>
      </c>
      <c r="D29">
        <v>67203.518100000001</v>
      </c>
      <c r="E29">
        <v>49170.950199999999</v>
      </c>
      <c r="F29">
        <v>53669.573000000004</v>
      </c>
      <c r="H29" t="s">
        <v>28</v>
      </c>
      <c r="I29">
        <v>44182.902499999997</v>
      </c>
      <c r="J29">
        <v>54661.424599999998</v>
      </c>
      <c r="K29">
        <v>75917.510200000004</v>
      </c>
      <c r="L29">
        <v>70670.355200000005</v>
      </c>
      <c r="N29" t="s">
        <v>28</v>
      </c>
      <c r="O29">
        <v>31794.0445</v>
      </c>
      <c r="P29">
        <v>37037.484700000001</v>
      </c>
      <c r="Q29">
        <v>35829.245999999999</v>
      </c>
      <c r="R29">
        <v>29733.2592</v>
      </c>
      <c r="T29" t="s">
        <v>28</v>
      </c>
      <c r="U29">
        <v>58976.164799999999</v>
      </c>
      <c r="V29">
        <v>43978.588499999998</v>
      </c>
      <c r="W29">
        <v>120417.09940000001</v>
      </c>
      <c r="X29">
        <v>39490.181400000001</v>
      </c>
      <c r="AA29" t="s">
        <v>76</v>
      </c>
      <c r="AB29" t="s">
        <v>71</v>
      </c>
      <c r="AC29">
        <f t="shared" si="1"/>
        <v>1.8754049191328716E-3</v>
      </c>
      <c r="AD29" t="s">
        <v>72</v>
      </c>
      <c r="AE29">
        <f t="shared" si="2"/>
        <v>3.384737239029159E-3</v>
      </c>
      <c r="AF29" t="s">
        <v>77</v>
      </c>
      <c r="AG29">
        <f t="shared" si="3"/>
        <v>0.55407695980288041</v>
      </c>
    </row>
    <row r="30" spans="2:76" x14ac:dyDescent="0.2">
      <c r="B30" t="s">
        <v>29</v>
      </c>
      <c r="C30">
        <v>0</v>
      </c>
      <c r="D30">
        <v>0</v>
      </c>
      <c r="E30">
        <v>0</v>
      </c>
      <c r="F30">
        <v>0</v>
      </c>
      <c r="H30" t="s">
        <v>29</v>
      </c>
      <c r="I30">
        <v>0</v>
      </c>
      <c r="J30">
        <v>0</v>
      </c>
      <c r="K30">
        <v>0</v>
      </c>
      <c r="L30">
        <v>0</v>
      </c>
      <c r="N30" t="s">
        <v>29</v>
      </c>
      <c r="O30">
        <v>0</v>
      </c>
      <c r="P30">
        <v>0</v>
      </c>
      <c r="Q30">
        <v>568.36440000000005</v>
      </c>
      <c r="R30">
        <v>0</v>
      </c>
      <c r="T30" t="s">
        <v>29</v>
      </c>
      <c r="U30">
        <v>0</v>
      </c>
      <c r="V30">
        <v>0</v>
      </c>
      <c r="W30">
        <v>0</v>
      </c>
      <c r="X30">
        <v>0</v>
      </c>
      <c r="AA30" t="s">
        <v>78</v>
      </c>
      <c r="AB30" t="s">
        <v>71</v>
      </c>
      <c r="AC30">
        <f t="shared" si="1"/>
        <v>0.72045987588780847</v>
      </c>
      <c r="AD30" t="s">
        <v>72</v>
      </c>
      <c r="AE30">
        <f t="shared" si="2"/>
        <v>0.74783200039422959</v>
      </c>
      <c r="AF30" t="s">
        <v>79</v>
      </c>
      <c r="AG30">
        <f t="shared" si="3"/>
        <v>0.96339802991582124</v>
      </c>
    </row>
    <row r="31" spans="2:76" x14ac:dyDescent="0.2">
      <c r="B31" t="s">
        <v>30</v>
      </c>
      <c r="C31">
        <v>241003.22219999999</v>
      </c>
      <c r="D31">
        <v>142174.68299999999</v>
      </c>
      <c r="E31">
        <v>196934.54980000001</v>
      </c>
      <c r="F31">
        <v>102257.2996</v>
      </c>
      <c r="H31" t="s">
        <v>30</v>
      </c>
      <c r="I31">
        <v>40052.973599999998</v>
      </c>
      <c r="J31">
        <v>148851.1073</v>
      </c>
      <c r="K31">
        <v>218899.2335</v>
      </c>
      <c r="L31">
        <v>146535.85819999999</v>
      </c>
      <c r="N31" t="s">
        <v>30</v>
      </c>
      <c r="O31">
        <v>53986.259700000002</v>
      </c>
      <c r="P31">
        <v>121968.0284</v>
      </c>
      <c r="Q31">
        <v>101049.9896</v>
      </c>
      <c r="R31">
        <v>115984.4143</v>
      </c>
      <c r="T31" t="s">
        <v>30</v>
      </c>
      <c r="U31">
        <v>194953.63269999999</v>
      </c>
      <c r="V31">
        <v>165967.97700000001</v>
      </c>
      <c r="W31">
        <v>1708611.1155999999</v>
      </c>
      <c r="X31">
        <v>169735.71290000001</v>
      </c>
      <c r="AA31" t="s">
        <v>80</v>
      </c>
      <c r="AB31" t="s">
        <v>71</v>
      </c>
      <c r="AC31">
        <f t="shared" si="1"/>
        <v>4.4642065837080046E-2</v>
      </c>
      <c r="AD31" t="s">
        <v>72</v>
      </c>
      <c r="AE31">
        <f t="shared" si="2"/>
        <v>4.2149786336960857E-2</v>
      </c>
      <c r="AF31" t="s">
        <v>81</v>
      </c>
      <c r="AG31">
        <f t="shared" si="3"/>
        <v>1.0591291134952616</v>
      </c>
    </row>
    <row r="32" spans="2:76" x14ac:dyDescent="0.2">
      <c r="B32" t="s">
        <v>31</v>
      </c>
      <c r="C32">
        <v>116911.25690000001</v>
      </c>
      <c r="D32">
        <v>98250.887799999997</v>
      </c>
      <c r="E32">
        <v>96751.037299999996</v>
      </c>
      <c r="F32">
        <v>76296.419800000003</v>
      </c>
      <c r="H32" t="s">
        <v>31</v>
      </c>
      <c r="I32">
        <v>37430.324800000002</v>
      </c>
      <c r="J32">
        <v>80868.409899999999</v>
      </c>
      <c r="K32">
        <v>75287.851599999995</v>
      </c>
      <c r="L32">
        <v>88437.314899999998</v>
      </c>
      <c r="N32" t="s">
        <v>31</v>
      </c>
      <c r="O32">
        <v>63193.391499999998</v>
      </c>
      <c r="P32">
        <v>81143.305099999998</v>
      </c>
      <c r="Q32">
        <v>58236.919600000001</v>
      </c>
      <c r="R32">
        <v>85381.891900000002</v>
      </c>
      <c r="T32" t="s">
        <v>31</v>
      </c>
      <c r="U32">
        <v>90009.603999999992</v>
      </c>
      <c r="V32">
        <v>95001.366500000004</v>
      </c>
      <c r="W32">
        <v>500875.77100000001</v>
      </c>
      <c r="X32">
        <v>74554.178599999999</v>
      </c>
      <c r="AA32" t="s">
        <v>82</v>
      </c>
      <c r="AB32" t="s">
        <v>71</v>
      </c>
      <c r="AC32">
        <f t="shared" si="1"/>
        <v>0</v>
      </c>
      <c r="AD32" t="s">
        <v>72</v>
      </c>
      <c r="AE32">
        <f t="shared" si="2"/>
        <v>0</v>
      </c>
      <c r="AF32" t="s">
        <v>83</v>
      </c>
      <c r="AG32" t="e">
        <f t="shared" si="3"/>
        <v>#DIV/0!</v>
      </c>
    </row>
    <row r="33" spans="2:33" x14ac:dyDescent="0.2">
      <c r="B33" t="s">
        <v>32</v>
      </c>
      <c r="C33">
        <v>522236.79969999997</v>
      </c>
      <c r="D33">
        <v>456056.70899999997</v>
      </c>
      <c r="E33">
        <v>459731.57490000001</v>
      </c>
      <c r="F33">
        <v>421455.20439999999</v>
      </c>
      <c r="H33" t="s">
        <v>32</v>
      </c>
      <c r="I33">
        <v>1236847.5266</v>
      </c>
      <c r="J33">
        <v>1504868.6188000001</v>
      </c>
      <c r="K33">
        <v>1448408.1310000001</v>
      </c>
      <c r="L33">
        <v>1489077.8943</v>
      </c>
      <c r="N33" t="s">
        <v>32</v>
      </c>
      <c r="O33">
        <v>389143.87400000001</v>
      </c>
      <c r="P33">
        <v>454988.70400000003</v>
      </c>
      <c r="Q33">
        <v>411690.85259999998</v>
      </c>
      <c r="R33">
        <v>350936.22730000003</v>
      </c>
      <c r="T33" t="s">
        <v>32</v>
      </c>
      <c r="U33">
        <v>329650.42330000002</v>
      </c>
      <c r="V33">
        <v>436675.66869999998</v>
      </c>
      <c r="W33">
        <v>1184273.5965</v>
      </c>
      <c r="X33">
        <v>203604.47320000001</v>
      </c>
      <c r="AA33" t="s">
        <v>84</v>
      </c>
      <c r="AB33" t="s">
        <v>71</v>
      </c>
      <c r="AC33">
        <f t="shared" si="1"/>
        <v>0.12261004762113466</v>
      </c>
      <c r="AD33" t="s">
        <v>72</v>
      </c>
      <c r="AE33">
        <f t="shared" si="2"/>
        <v>8.4755253435943534E-2</v>
      </c>
      <c r="AF33" t="s">
        <v>85</v>
      </c>
      <c r="AG33">
        <f t="shared" si="3"/>
        <v>1.4466365523147315</v>
      </c>
    </row>
    <row r="34" spans="2:33" x14ac:dyDescent="0.2">
      <c r="B34" t="s">
        <v>33</v>
      </c>
      <c r="C34">
        <v>0</v>
      </c>
      <c r="D34">
        <v>0</v>
      </c>
      <c r="E34">
        <v>0</v>
      </c>
      <c r="F34">
        <v>68849.174499999994</v>
      </c>
      <c r="H34" t="s">
        <v>33</v>
      </c>
      <c r="I34">
        <v>1436.6989000000001</v>
      </c>
      <c r="J34">
        <v>2151.7979</v>
      </c>
      <c r="K34">
        <v>2434.1226999999999</v>
      </c>
      <c r="L34">
        <v>4308.2393000000002</v>
      </c>
      <c r="N34" t="s">
        <v>33</v>
      </c>
      <c r="O34">
        <v>0</v>
      </c>
      <c r="P34">
        <v>0</v>
      </c>
      <c r="Q34">
        <v>0</v>
      </c>
      <c r="R34">
        <v>0</v>
      </c>
      <c r="T34" t="s">
        <v>33</v>
      </c>
      <c r="U34">
        <v>0</v>
      </c>
      <c r="V34">
        <v>0</v>
      </c>
      <c r="W34">
        <v>0</v>
      </c>
      <c r="X34">
        <v>0</v>
      </c>
      <c r="AA34" t="s">
        <v>86</v>
      </c>
      <c r="AB34" t="s">
        <v>71</v>
      </c>
      <c r="AC34">
        <f t="shared" si="1"/>
        <v>6.9953466129484165E-2</v>
      </c>
      <c r="AD34" t="s">
        <v>72</v>
      </c>
      <c r="AE34">
        <f t="shared" si="2"/>
        <v>7.7442491548375E-2</v>
      </c>
      <c r="AF34" t="s">
        <v>87</v>
      </c>
      <c r="AG34">
        <f t="shared" si="3"/>
        <v>0.90329565501888898</v>
      </c>
    </row>
    <row r="35" spans="2:33" x14ac:dyDescent="0.2">
      <c r="B35" t="s">
        <v>34</v>
      </c>
      <c r="C35">
        <v>214768.37589999998</v>
      </c>
      <c r="D35">
        <v>93868.352499999994</v>
      </c>
      <c r="E35">
        <v>135697.00049999999</v>
      </c>
      <c r="F35">
        <v>83737.164199999999</v>
      </c>
      <c r="H35" t="s">
        <v>34</v>
      </c>
      <c r="I35">
        <v>33345.902199999997</v>
      </c>
      <c r="J35">
        <v>73777.785399999993</v>
      </c>
      <c r="K35">
        <v>80376.198900000003</v>
      </c>
      <c r="L35">
        <v>78477.007400000002</v>
      </c>
      <c r="N35" t="s">
        <v>34</v>
      </c>
      <c r="O35">
        <v>50148.871299999999</v>
      </c>
      <c r="P35">
        <v>77841.776599999997</v>
      </c>
      <c r="Q35">
        <v>132175.3701</v>
      </c>
      <c r="R35">
        <v>92798.490099999995</v>
      </c>
      <c r="T35" t="s">
        <v>34</v>
      </c>
      <c r="U35">
        <v>87396.242199999993</v>
      </c>
      <c r="V35">
        <v>70239.438399999999</v>
      </c>
      <c r="W35">
        <v>259366.40729999999</v>
      </c>
      <c r="X35">
        <v>65200.3122</v>
      </c>
      <c r="AA35" t="s">
        <v>88</v>
      </c>
      <c r="AB35" t="s">
        <v>71</v>
      </c>
      <c r="AC35">
        <f t="shared" si="1"/>
        <v>9.2015241462787181E-2</v>
      </c>
      <c r="AD35" t="s">
        <v>72</v>
      </c>
      <c r="AE35">
        <f t="shared" si="2"/>
        <v>4.9711425612066311E-2</v>
      </c>
      <c r="AF35" t="s">
        <v>89</v>
      </c>
      <c r="AG35">
        <f t="shared" si="3"/>
        <v>1.8509877825843841</v>
      </c>
    </row>
    <row r="36" spans="2:33" x14ac:dyDescent="0.2">
      <c r="B36" t="s">
        <v>35</v>
      </c>
      <c r="C36">
        <v>14432.9267</v>
      </c>
      <c r="D36">
        <v>19500.8426</v>
      </c>
      <c r="E36">
        <v>10887.150100000001</v>
      </c>
      <c r="F36">
        <v>11648.6841</v>
      </c>
      <c r="H36" t="s">
        <v>35</v>
      </c>
      <c r="I36">
        <v>14117.1687</v>
      </c>
      <c r="J36">
        <v>22611.9876</v>
      </c>
      <c r="K36">
        <v>11646.8267</v>
      </c>
      <c r="L36">
        <v>25601.472900000001</v>
      </c>
      <c r="N36" t="s">
        <v>35</v>
      </c>
      <c r="O36">
        <v>20384.965</v>
      </c>
      <c r="P36">
        <v>19749.734199999999</v>
      </c>
      <c r="Q36">
        <v>22790.297999999999</v>
      </c>
      <c r="R36">
        <v>15012.4355</v>
      </c>
      <c r="T36" t="s">
        <v>35</v>
      </c>
      <c r="U36">
        <v>22226.577099999999</v>
      </c>
      <c r="V36">
        <v>36713.368399999999</v>
      </c>
      <c r="W36">
        <v>40854.441700000003</v>
      </c>
      <c r="X36">
        <v>11795.4187</v>
      </c>
      <c r="AA36" t="s">
        <v>90</v>
      </c>
      <c r="AB36" t="s">
        <v>71</v>
      </c>
      <c r="AC36">
        <f t="shared" si="1"/>
        <v>0</v>
      </c>
      <c r="AD36" t="s">
        <v>72</v>
      </c>
      <c r="AE36">
        <f t="shared" si="2"/>
        <v>1.4665813434847611E-5</v>
      </c>
      <c r="AF36" t="s">
        <v>91</v>
      </c>
      <c r="AG36">
        <f t="shared" si="3"/>
        <v>0</v>
      </c>
    </row>
    <row r="37" spans="2:33" x14ac:dyDescent="0.2">
      <c r="B37" t="s">
        <v>36</v>
      </c>
      <c r="C37">
        <v>176920.1361</v>
      </c>
      <c r="D37">
        <v>225062.08669999999</v>
      </c>
      <c r="E37">
        <v>193496.5024</v>
      </c>
      <c r="F37">
        <v>151995.68549999999</v>
      </c>
      <c r="H37" t="s">
        <v>36</v>
      </c>
      <c r="I37">
        <v>71033.476899999994</v>
      </c>
      <c r="J37">
        <v>198853.24400000001</v>
      </c>
      <c r="K37">
        <v>275366.05089999997</v>
      </c>
      <c r="L37">
        <v>228259.60080000001</v>
      </c>
      <c r="N37" t="s">
        <v>36</v>
      </c>
      <c r="O37">
        <v>125629.8925</v>
      </c>
      <c r="P37">
        <v>142095.74350000001</v>
      </c>
      <c r="Q37">
        <v>112954.99490000001</v>
      </c>
      <c r="R37">
        <v>130267.82029999999</v>
      </c>
      <c r="T37" t="s">
        <v>36</v>
      </c>
      <c r="U37">
        <v>145253.3235</v>
      </c>
      <c r="V37">
        <v>112538.93730000001</v>
      </c>
      <c r="W37">
        <v>541973.53209999995</v>
      </c>
      <c r="X37">
        <v>153545.68580000001</v>
      </c>
      <c r="AA37" t="s">
        <v>92</v>
      </c>
      <c r="AB37" t="s">
        <v>71</v>
      </c>
      <c r="AC37">
        <f t="shared" si="1"/>
        <v>4.4410620689316664E-2</v>
      </c>
      <c r="AD37" t="s">
        <v>72</v>
      </c>
      <c r="AE37">
        <f t="shared" si="2"/>
        <v>4.4027270371683094E-2</v>
      </c>
      <c r="AF37" t="s">
        <v>93</v>
      </c>
      <c r="AG37">
        <f t="shared" si="3"/>
        <v>1.008707110715638</v>
      </c>
    </row>
    <row r="38" spans="2:33" x14ac:dyDescent="0.2">
      <c r="B38" t="s">
        <v>37</v>
      </c>
      <c r="C38">
        <v>3472.4092999999998</v>
      </c>
      <c r="D38">
        <v>1433.9128000000001</v>
      </c>
      <c r="E38">
        <v>2068.2148999999999</v>
      </c>
      <c r="F38">
        <v>9125.4061999999994</v>
      </c>
      <c r="H38" t="s">
        <v>37</v>
      </c>
      <c r="I38">
        <v>0</v>
      </c>
      <c r="J38">
        <v>4759.5874999999996</v>
      </c>
      <c r="K38">
        <v>5428.2515000000003</v>
      </c>
      <c r="L38">
        <v>5474.6864999999998</v>
      </c>
      <c r="N38" t="s">
        <v>37</v>
      </c>
      <c r="O38">
        <v>0</v>
      </c>
      <c r="P38">
        <v>3138.0772999999999</v>
      </c>
      <c r="Q38">
        <v>0</v>
      </c>
      <c r="R38">
        <v>0</v>
      </c>
      <c r="T38" t="s">
        <v>37</v>
      </c>
      <c r="U38">
        <v>0</v>
      </c>
      <c r="V38">
        <v>2528.8501000000001</v>
      </c>
      <c r="W38">
        <v>5397.6044000000002</v>
      </c>
      <c r="X38">
        <v>0</v>
      </c>
      <c r="AA38" t="s">
        <v>94</v>
      </c>
      <c r="AB38" t="s">
        <v>71</v>
      </c>
      <c r="AC38">
        <f t="shared" si="1"/>
        <v>0.15495175651745366</v>
      </c>
      <c r="AD38" t="s">
        <v>72</v>
      </c>
      <c r="AE38">
        <f t="shared" si="2"/>
        <v>0.14714636237198658</v>
      </c>
      <c r="AF38" t="s">
        <v>95</v>
      </c>
      <c r="AG38">
        <f t="shared" si="3"/>
        <v>1.0530451043413156</v>
      </c>
    </row>
    <row r="39" spans="2:33" x14ac:dyDescent="0.2">
      <c r="B39" t="s">
        <v>38</v>
      </c>
      <c r="C39">
        <v>79904.419299999994</v>
      </c>
      <c r="D39">
        <v>99208.377500000002</v>
      </c>
      <c r="E39">
        <v>84699.297399999996</v>
      </c>
      <c r="F39">
        <v>64587.370199999998</v>
      </c>
      <c r="H39" t="s">
        <v>38</v>
      </c>
      <c r="I39">
        <v>36662.289900000003</v>
      </c>
      <c r="J39">
        <v>94628.957800000004</v>
      </c>
      <c r="K39">
        <v>97898.910499999998</v>
      </c>
      <c r="L39">
        <v>109518.8049</v>
      </c>
      <c r="N39" t="s">
        <v>38</v>
      </c>
      <c r="O39">
        <v>37478.617200000001</v>
      </c>
      <c r="P39">
        <v>55606.841200000003</v>
      </c>
      <c r="Q39">
        <v>51475.9836</v>
      </c>
      <c r="R39">
        <v>42804.7117</v>
      </c>
      <c r="T39" t="s">
        <v>38</v>
      </c>
      <c r="U39">
        <v>66704.806200000006</v>
      </c>
      <c r="V39">
        <v>44494.945699999997</v>
      </c>
      <c r="W39">
        <v>239564.66589999999</v>
      </c>
      <c r="X39">
        <v>69405.465800000005</v>
      </c>
      <c r="AA39" t="s">
        <v>96</v>
      </c>
      <c r="AB39" t="s">
        <v>71</v>
      </c>
      <c r="AC39">
        <f t="shared" si="1"/>
        <v>8.6111314845359541E-2</v>
      </c>
      <c r="AD39" t="s">
        <v>72</v>
      </c>
      <c r="AE39">
        <f t="shared" si="2"/>
        <v>7.0112421451777193E-2</v>
      </c>
      <c r="AF39" t="s">
        <v>97</v>
      </c>
      <c r="AG39">
        <f t="shared" si="3"/>
        <v>1.228189143411432</v>
      </c>
    </row>
    <row r="40" spans="2:33" x14ac:dyDescent="0.2">
      <c r="B40" t="s">
        <v>39</v>
      </c>
      <c r="C40">
        <v>74831.859899999996</v>
      </c>
      <c r="D40">
        <v>87839.232099999994</v>
      </c>
      <c r="E40">
        <v>73204.777499999997</v>
      </c>
      <c r="F40">
        <v>64902.199500000002</v>
      </c>
      <c r="H40" t="s">
        <v>39</v>
      </c>
      <c r="I40">
        <v>27589.819599999999</v>
      </c>
      <c r="J40">
        <v>97077.010999999999</v>
      </c>
      <c r="K40">
        <v>93212.690300000002</v>
      </c>
      <c r="L40">
        <v>135151.8536</v>
      </c>
      <c r="N40" t="s">
        <v>39</v>
      </c>
      <c r="O40">
        <v>58654.834600000002</v>
      </c>
      <c r="P40">
        <v>69532.697700000004</v>
      </c>
      <c r="Q40">
        <v>49741.171999999999</v>
      </c>
      <c r="R40">
        <v>61168.825499999999</v>
      </c>
      <c r="T40" t="s">
        <v>39</v>
      </c>
      <c r="U40">
        <v>81515.713799999998</v>
      </c>
      <c r="V40">
        <v>47163.1008</v>
      </c>
      <c r="W40">
        <v>265845.01850000001</v>
      </c>
      <c r="X40">
        <v>85509.123800000001</v>
      </c>
      <c r="AA40" t="s">
        <v>98</v>
      </c>
      <c r="AB40" t="s">
        <v>71</v>
      </c>
      <c r="AC40">
        <f t="shared" si="1"/>
        <v>0</v>
      </c>
      <c r="AD40" t="s">
        <v>72</v>
      </c>
      <c r="AE40">
        <f t="shared" si="2"/>
        <v>1.2828300699637538E-2</v>
      </c>
      <c r="AF40" t="s">
        <v>99</v>
      </c>
      <c r="AG40">
        <f t="shared" si="3"/>
        <v>0</v>
      </c>
    </row>
    <row r="41" spans="2:33" x14ac:dyDescent="0.2">
      <c r="B41" t="s">
        <v>40</v>
      </c>
      <c r="C41">
        <v>59891.862999999998</v>
      </c>
      <c r="D41">
        <v>63701.390400000004</v>
      </c>
      <c r="E41">
        <v>54725.5049</v>
      </c>
      <c r="F41">
        <v>32029.934300000001</v>
      </c>
      <c r="H41" t="s">
        <v>40</v>
      </c>
      <c r="I41">
        <v>26646.260399999999</v>
      </c>
      <c r="J41">
        <v>67235.093900000007</v>
      </c>
      <c r="K41">
        <v>63567.657599999999</v>
      </c>
      <c r="L41">
        <v>72556.544899999994</v>
      </c>
      <c r="N41" t="s">
        <v>40</v>
      </c>
      <c r="O41">
        <v>34947.909699999997</v>
      </c>
      <c r="P41">
        <v>25447.308700000001</v>
      </c>
      <c r="Q41">
        <v>29500.155500000001</v>
      </c>
      <c r="R41">
        <v>38668.281900000002</v>
      </c>
      <c r="T41" t="s">
        <v>40</v>
      </c>
      <c r="U41">
        <v>57842.222099999999</v>
      </c>
      <c r="V41">
        <v>34183.589599999999</v>
      </c>
      <c r="W41">
        <v>98161.732600000003</v>
      </c>
      <c r="X41">
        <v>37859.3842</v>
      </c>
      <c r="AA41" t="s">
        <v>100</v>
      </c>
      <c r="AB41" t="s">
        <v>71</v>
      </c>
      <c r="AC41">
        <f t="shared" si="1"/>
        <v>0.10370162143765663</v>
      </c>
      <c r="AD41" t="s">
        <v>72</v>
      </c>
      <c r="AE41">
        <f t="shared" si="2"/>
        <v>8.440010157928178E-2</v>
      </c>
      <c r="AF41" t="s">
        <v>101</v>
      </c>
      <c r="AG41">
        <f t="shared" si="3"/>
        <v>1.2286907183428428</v>
      </c>
    </row>
    <row r="42" spans="2:33" x14ac:dyDescent="0.2">
      <c r="B42" t="s">
        <v>41</v>
      </c>
      <c r="C42">
        <v>62028.801699999996</v>
      </c>
      <c r="D42">
        <v>95476.8609</v>
      </c>
      <c r="E42">
        <v>72684.705499999996</v>
      </c>
      <c r="F42">
        <v>116031.77800000001</v>
      </c>
      <c r="H42" t="s">
        <v>41</v>
      </c>
      <c r="I42">
        <v>55335.660799999998</v>
      </c>
      <c r="J42">
        <v>104854.8735</v>
      </c>
      <c r="K42">
        <v>166810.30790000001</v>
      </c>
      <c r="L42">
        <v>160748.68299999999</v>
      </c>
      <c r="N42" t="s">
        <v>41</v>
      </c>
      <c r="O42">
        <v>53825.594599999997</v>
      </c>
      <c r="P42">
        <v>39043.476699999999</v>
      </c>
      <c r="Q42">
        <v>34190.090499999998</v>
      </c>
      <c r="R42">
        <v>46205.611100000002</v>
      </c>
      <c r="T42" t="s">
        <v>41</v>
      </c>
      <c r="U42">
        <v>82261.459900000002</v>
      </c>
      <c r="V42">
        <v>39219.000999999997</v>
      </c>
      <c r="W42">
        <v>85885.247300000003</v>
      </c>
      <c r="X42">
        <v>47990.572500000002</v>
      </c>
      <c r="AA42" t="s">
        <v>102</v>
      </c>
      <c r="AB42" t="s">
        <v>71</v>
      </c>
      <c r="AC42">
        <f t="shared" si="1"/>
        <v>0.15945181188061275</v>
      </c>
      <c r="AD42" t="s">
        <v>72</v>
      </c>
      <c r="AE42">
        <f t="shared" si="2"/>
        <v>0.14830676756798256</v>
      </c>
      <c r="AF42" t="s">
        <v>103</v>
      </c>
      <c r="AG42">
        <f t="shared" si="3"/>
        <v>1.0751485889375978</v>
      </c>
    </row>
    <row r="43" spans="2:33" x14ac:dyDescent="0.2">
      <c r="B43" t="s">
        <v>42</v>
      </c>
      <c r="C43">
        <v>141542.2383</v>
      </c>
      <c r="D43">
        <v>167136.28159999999</v>
      </c>
      <c r="E43">
        <v>112055.0846</v>
      </c>
      <c r="F43">
        <v>165603.92660000001</v>
      </c>
      <c r="H43" t="s">
        <v>42</v>
      </c>
      <c r="I43">
        <v>74961.877899999992</v>
      </c>
      <c r="J43">
        <v>227045.7899</v>
      </c>
      <c r="K43">
        <v>346712.49969999999</v>
      </c>
      <c r="L43">
        <v>312824.23670000001</v>
      </c>
      <c r="N43" t="s">
        <v>42</v>
      </c>
      <c r="O43">
        <v>173654.82689999999</v>
      </c>
      <c r="P43">
        <v>82308.823600000003</v>
      </c>
      <c r="Q43">
        <v>65720.3842</v>
      </c>
      <c r="R43">
        <v>108815.77899999999</v>
      </c>
      <c r="T43" t="s">
        <v>42</v>
      </c>
      <c r="U43">
        <v>241571.58660000001</v>
      </c>
      <c r="V43">
        <v>99032.853199999998</v>
      </c>
      <c r="W43">
        <v>291267.25229999999</v>
      </c>
      <c r="X43">
        <v>145804.9713</v>
      </c>
      <c r="AA43" t="s">
        <v>104</v>
      </c>
      <c r="AB43" t="s">
        <v>71</v>
      </c>
      <c r="AC43">
        <f t="shared" si="1"/>
        <v>2.8032271112785907E-2</v>
      </c>
      <c r="AD43" t="s">
        <v>72</v>
      </c>
      <c r="AE43">
        <f t="shared" si="2"/>
        <v>3.0321361824605743E-2</v>
      </c>
      <c r="AF43" t="s">
        <v>105</v>
      </c>
      <c r="AG43">
        <f t="shared" si="3"/>
        <v>0.9245056760622723</v>
      </c>
    </row>
    <row r="44" spans="2:33" x14ac:dyDescent="0.2">
      <c r="B44" t="s">
        <v>47</v>
      </c>
      <c r="C44">
        <v>1211831.5915999999</v>
      </c>
      <c r="D44">
        <v>1076342.6842</v>
      </c>
      <c r="E44">
        <v>1126202.9674</v>
      </c>
      <c r="F44">
        <v>1044506.0318</v>
      </c>
      <c r="T44" t="s">
        <v>47</v>
      </c>
      <c r="U44">
        <v>1587219.0152</v>
      </c>
      <c r="V44">
        <v>1781107.5436</v>
      </c>
      <c r="W44">
        <v>4835341.7139999997</v>
      </c>
      <c r="X44">
        <v>927182.69700000004</v>
      </c>
      <c r="AA44" t="s">
        <v>106</v>
      </c>
      <c r="AB44" t="s">
        <v>71</v>
      </c>
      <c r="AC44">
        <f t="shared" si="1"/>
        <v>1.9008050312396538E-2</v>
      </c>
      <c r="AD44" t="s">
        <v>72</v>
      </c>
      <c r="AE44">
        <f t="shared" si="2"/>
        <v>2.0095085868598806E-2</v>
      </c>
      <c r="AF44" t="s">
        <v>107</v>
      </c>
      <c r="AG44">
        <f t="shared" si="3"/>
        <v>0.94590540377332233</v>
      </c>
    </row>
    <row r="45" spans="2:33" x14ac:dyDescent="0.2">
      <c r="B45" t="s">
        <v>48</v>
      </c>
      <c r="C45">
        <v>12431.6258</v>
      </c>
      <c r="D45">
        <v>20509.501199999999</v>
      </c>
      <c r="E45">
        <v>22097.468099999998</v>
      </c>
      <c r="F45">
        <v>14096.061400000001</v>
      </c>
      <c r="T45" t="s">
        <v>48</v>
      </c>
      <c r="U45">
        <v>39588.938399999999</v>
      </c>
      <c r="V45">
        <v>72064.301500000001</v>
      </c>
      <c r="W45">
        <v>41442.063000000002</v>
      </c>
      <c r="X45">
        <v>23174.981599999999</v>
      </c>
      <c r="AA45" t="s">
        <v>108</v>
      </c>
      <c r="AB45" t="s">
        <v>71</v>
      </c>
      <c r="AC45">
        <f t="shared" si="1"/>
        <v>1.9629145317589171E-2</v>
      </c>
      <c r="AD45" t="s">
        <v>72</v>
      </c>
      <c r="AE45">
        <f t="shared" si="2"/>
        <v>1.8694572246655178E-2</v>
      </c>
      <c r="AF45" t="s">
        <v>109</v>
      </c>
      <c r="AG45">
        <f t="shared" si="3"/>
        <v>1.0499916798631863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Y47"/>
  <sheetViews>
    <sheetView topLeftCell="T1" workbookViewId="0">
      <selection activeCell="U1" sqref="U1"/>
    </sheetView>
  </sheetViews>
  <sheetFormatPr baseColWidth="10" defaultRowHeight="16" x14ac:dyDescent="0.2"/>
  <sheetData>
    <row r="2" spans="2:77" x14ac:dyDescent="0.2">
      <c r="AJ2" s="5"/>
    </row>
    <row r="3" spans="2:77" x14ac:dyDescent="0.2">
      <c r="B3" s="6"/>
      <c r="C3" s="6"/>
      <c r="D3" s="6"/>
      <c r="E3" s="6"/>
      <c r="F3" s="6"/>
      <c r="G3" s="6" t="s">
        <v>111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AA3" s="7"/>
      <c r="AB3" s="7"/>
      <c r="AC3" s="7"/>
      <c r="AD3" s="7"/>
      <c r="AE3" s="7"/>
      <c r="AF3" s="7"/>
      <c r="AG3" s="7"/>
      <c r="AH3" s="7"/>
      <c r="AI3" s="7"/>
      <c r="AJ3" s="7"/>
      <c r="AL3" s="7"/>
      <c r="AM3" s="7"/>
      <c r="AN3" s="7"/>
      <c r="AO3" s="7"/>
      <c r="AP3" s="7"/>
      <c r="AQ3" s="7"/>
      <c r="AR3" s="7"/>
      <c r="AS3" s="7"/>
      <c r="AT3" s="7"/>
      <c r="AU3" s="7"/>
      <c r="AW3" s="7"/>
      <c r="AY3" s="7"/>
      <c r="AZ3" s="7" t="s">
        <v>120</v>
      </c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2:77" x14ac:dyDescent="0.2">
      <c r="C4" s="2" t="s">
        <v>62</v>
      </c>
      <c r="D4" s="2"/>
      <c r="E4" s="2"/>
      <c r="I4" s="2" t="s">
        <v>51</v>
      </c>
      <c r="J4" s="2"/>
      <c r="K4" s="2"/>
      <c r="O4" s="2" t="s">
        <v>60</v>
      </c>
      <c r="P4" s="2"/>
      <c r="U4" s="2" t="s">
        <v>61</v>
      </c>
      <c r="V4" s="2"/>
      <c r="AA4" s="7"/>
      <c r="AB4" s="7" t="s">
        <v>110</v>
      </c>
      <c r="AC4" s="7"/>
      <c r="AD4" s="7"/>
      <c r="AE4" s="7"/>
      <c r="AF4" s="7"/>
      <c r="AG4" s="7"/>
      <c r="AH4" s="7"/>
      <c r="AI4" s="7"/>
      <c r="AJ4" s="7"/>
      <c r="AL4" s="7"/>
      <c r="AM4" s="7" t="s">
        <v>114</v>
      </c>
      <c r="AN4" s="7"/>
      <c r="AO4" s="7"/>
      <c r="AP4" s="7"/>
      <c r="AQ4" s="7"/>
      <c r="AR4" s="7"/>
      <c r="AS4" s="7"/>
      <c r="AT4" s="7"/>
      <c r="AU4" s="7"/>
      <c r="AW4" s="7" t="s">
        <v>118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2:77" x14ac:dyDescent="0.2">
      <c r="B5" s="18" t="s">
        <v>0</v>
      </c>
      <c r="C5" s="18" t="s">
        <v>153</v>
      </c>
      <c r="D5" s="18" t="s">
        <v>154</v>
      </c>
      <c r="E5" s="18" t="s">
        <v>155</v>
      </c>
      <c r="F5" s="18" t="s">
        <v>156</v>
      </c>
      <c r="H5" s="18" t="s">
        <v>0</v>
      </c>
      <c r="I5" s="18" t="s">
        <v>157</v>
      </c>
      <c r="J5" s="18" t="s">
        <v>158</v>
      </c>
      <c r="K5" s="18" t="s">
        <v>159</v>
      </c>
      <c r="L5" s="18" t="s">
        <v>160</v>
      </c>
      <c r="N5" s="18" t="s">
        <v>0</v>
      </c>
      <c r="O5" s="18" t="s">
        <v>149</v>
      </c>
      <c r="P5" s="18" t="s">
        <v>150</v>
      </c>
      <c r="Q5" s="18" t="s">
        <v>151</v>
      </c>
      <c r="R5" s="18" t="s">
        <v>152</v>
      </c>
      <c r="T5" s="18" t="s">
        <v>0</v>
      </c>
      <c r="U5" s="18" t="s">
        <v>161</v>
      </c>
      <c r="V5" s="18" t="s">
        <v>162</v>
      </c>
      <c r="W5" s="18" t="s">
        <v>163</v>
      </c>
      <c r="X5" s="18" t="s">
        <v>164</v>
      </c>
      <c r="AA5" s="19" t="s">
        <v>63</v>
      </c>
      <c r="AB5" s="19" t="s">
        <v>64</v>
      </c>
      <c r="AC5" s="19"/>
      <c r="AD5" s="19" t="s">
        <v>65</v>
      </c>
      <c r="AE5" s="19" t="s">
        <v>66</v>
      </c>
      <c r="AF5" s="19" t="s">
        <v>67</v>
      </c>
      <c r="AG5" s="19" t="s">
        <v>68</v>
      </c>
      <c r="AH5" s="19" t="s">
        <v>69</v>
      </c>
      <c r="AI5" s="11"/>
      <c r="AJ5" s="11"/>
      <c r="AW5" s="7"/>
      <c r="AZ5" s="10" t="s">
        <v>115</v>
      </c>
      <c r="BA5" s="10"/>
      <c r="BB5" s="10"/>
      <c r="BC5" s="10"/>
      <c r="BD5" s="10"/>
      <c r="BE5" s="10"/>
      <c r="BF5" s="10"/>
      <c r="BG5" s="10"/>
      <c r="BH5" s="10"/>
      <c r="BI5" s="10"/>
      <c r="BJ5" s="10"/>
      <c r="BM5" s="13" t="s">
        <v>130</v>
      </c>
      <c r="BN5" s="13"/>
      <c r="BO5" s="13"/>
      <c r="BP5" s="14"/>
      <c r="BQ5" s="14"/>
      <c r="BR5" s="14"/>
      <c r="BS5" s="14"/>
      <c r="BT5" s="14"/>
      <c r="BU5" s="14"/>
      <c r="BV5" s="14"/>
      <c r="BW5" s="14"/>
      <c r="BX5" s="14"/>
    </row>
    <row r="6" spans="2:77" x14ac:dyDescent="0.2">
      <c r="B6" s="18" t="s">
        <v>5</v>
      </c>
      <c r="C6" s="18">
        <v>283372</v>
      </c>
      <c r="D6" s="18">
        <v>357151</v>
      </c>
      <c r="E6" s="18">
        <v>347871</v>
      </c>
      <c r="F6" s="18">
        <v>411585</v>
      </c>
      <c r="H6" s="18" t="s">
        <v>5</v>
      </c>
      <c r="I6" s="18">
        <v>153296</v>
      </c>
      <c r="J6" s="18">
        <v>243473</v>
      </c>
      <c r="K6" s="18">
        <v>138922</v>
      </c>
      <c r="L6" s="18">
        <v>393983</v>
      </c>
      <c r="N6" s="18" t="s">
        <v>5</v>
      </c>
      <c r="O6" s="18">
        <v>316422</v>
      </c>
      <c r="P6" s="18">
        <v>324420</v>
      </c>
      <c r="Q6" s="18">
        <v>533864</v>
      </c>
      <c r="R6" s="18">
        <v>582682</v>
      </c>
      <c r="T6" s="18" t="s">
        <v>5</v>
      </c>
      <c r="U6" s="18">
        <v>266785</v>
      </c>
      <c r="V6" s="18">
        <v>146885</v>
      </c>
      <c r="W6" s="18">
        <v>137265</v>
      </c>
      <c r="X6" s="18">
        <v>321922</v>
      </c>
      <c r="AA6" s="19" t="s">
        <v>24</v>
      </c>
      <c r="AB6" s="19">
        <v>6403.32</v>
      </c>
      <c r="AC6" s="19" t="s">
        <v>5</v>
      </c>
      <c r="AD6" s="19">
        <v>93551.9</v>
      </c>
      <c r="AE6" s="19">
        <v>467123</v>
      </c>
      <c r="AF6" s="19">
        <v>32404.200400000002</v>
      </c>
      <c r="AG6" s="19">
        <v>171601</v>
      </c>
      <c r="AH6" s="19">
        <v>19668.008600000001</v>
      </c>
      <c r="AI6" s="11"/>
      <c r="AJ6" s="11"/>
      <c r="AL6" s="18"/>
      <c r="AM6" s="18" t="s">
        <v>112</v>
      </c>
      <c r="AN6" s="18" t="s">
        <v>112</v>
      </c>
      <c r="AO6" s="18" t="s">
        <v>112</v>
      </c>
      <c r="AP6" s="18" t="s">
        <v>112</v>
      </c>
      <c r="AQ6" s="18"/>
      <c r="AR6" s="18" t="s">
        <v>113</v>
      </c>
      <c r="AS6" s="18" t="s">
        <v>113</v>
      </c>
      <c r="AT6" s="18" t="s">
        <v>113</v>
      </c>
      <c r="AU6" s="18" t="s">
        <v>113</v>
      </c>
      <c r="AZ6" s="10" t="s">
        <v>121</v>
      </c>
      <c r="BA6" s="10"/>
      <c r="BB6" s="10"/>
      <c r="BC6" s="10"/>
      <c r="BE6" s="10" t="s">
        <v>126</v>
      </c>
      <c r="BF6" s="10"/>
      <c r="BG6" s="10"/>
      <c r="BH6" s="10"/>
      <c r="BM6" s="13" t="s">
        <v>121</v>
      </c>
      <c r="BN6" s="13"/>
      <c r="BO6" s="13"/>
      <c r="BP6" s="13"/>
      <c r="BR6" s="14" t="s">
        <v>129</v>
      </c>
      <c r="BS6" s="14"/>
      <c r="BT6" s="14"/>
      <c r="BU6" s="14"/>
      <c r="BV6" s="22" t="s">
        <v>131</v>
      </c>
    </row>
    <row r="7" spans="2:77" x14ac:dyDescent="0.2">
      <c r="B7" s="18" t="s">
        <v>6</v>
      </c>
      <c r="C7" s="18">
        <v>164378</v>
      </c>
      <c r="D7" s="18">
        <v>827784</v>
      </c>
      <c r="E7" s="18">
        <v>873770</v>
      </c>
      <c r="F7" s="18">
        <v>704380</v>
      </c>
      <c r="H7" s="18" t="s">
        <v>6</v>
      </c>
      <c r="I7" s="18">
        <v>239729</v>
      </c>
      <c r="J7" s="18">
        <v>1498415</v>
      </c>
      <c r="K7" s="18">
        <v>125379</v>
      </c>
      <c r="L7" s="18">
        <v>999274</v>
      </c>
      <c r="N7" s="18" t="s">
        <v>6</v>
      </c>
      <c r="O7" s="18">
        <v>215126</v>
      </c>
      <c r="P7" s="18">
        <v>210255</v>
      </c>
      <c r="Q7" s="18">
        <v>666547</v>
      </c>
      <c r="R7" s="18">
        <v>1208542</v>
      </c>
      <c r="T7" s="18" t="s">
        <v>6</v>
      </c>
      <c r="U7" s="18">
        <v>344657</v>
      </c>
      <c r="V7" s="18">
        <v>480433</v>
      </c>
      <c r="W7" s="18">
        <v>299247</v>
      </c>
      <c r="X7" s="18">
        <v>256482</v>
      </c>
      <c r="AA7" s="19" t="s">
        <v>25</v>
      </c>
      <c r="AB7" s="19">
        <v>6975.94</v>
      </c>
      <c r="AC7" s="19" t="s">
        <v>6</v>
      </c>
      <c r="AD7" s="19">
        <v>131165</v>
      </c>
      <c r="AE7" s="19">
        <v>253717</v>
      </c>
      <c r="AF7" s="19">
        <v>234019.3982</v>
      </c>
      <c r="AG7" s="19">
        <v>144587</v>
      </c>
      <c r="AH7" s="19">
        <v>209957.70989999999</v>
      </c>
      <c r="AI7" s="11"/>
      <c r="AJ7" s="11"/>
      <c r="AL7" s="18" t="s">
        <v>73</v>
      </c>
      <c r="AM7" s="18">
        <v>0.84695143383186333</v>
      </c>
      <c r="AN7" s="18">
        <v>0.77428599640857054</v>
      </c>
      <c r="AO7" s="18">
        <v>0.68949014800127173</v>
      </c>
      <c r="AP7" s="18">
        <v>1.032027717886403</v>
      </c>
      <c r="AQ7" s="18"/>
      <c r="AR7" s="18">
        <v>1.1865822776829089</v>
      </c>
      <c r="AS7" s="18">
        <v>1.6322408797623509</v>
      </c>
      <c r="AT7" s="18">
        <v>1.038822337925779</v>
      </c>
      <c r="AU7" s="18">
        <v>0.78225105746937673</v>
      </c>
      <c r="AW7">
        <f>TTEST(AM7:AP7,AR7:AU7,2,2)</f>
        <v>0.14313826606106109</v>
      </c>
      <c r="AZ7" s="10" t="s">
        <v>122</v>
      </c>
      <c r="BA7" s="10" t="s">
        <v>123</v>
      </c>
      <c r="BB7" s="10" t="s">
        <v>124</v>
      </c>
      <c r="BC7" s="10" t="s">
        <v>125</v>
      </c>
      <c r="BD7" s="11" t="s">
        <v>119</v>
      </c>
      <c r="BE7" s="10" t="s">
        <v>122</v>
      </c>
      <c r="BF7" s="10" t="s">
        <v>123</v>
      </c>
      <c r="BG7" s="10" t="s">
        <v>124</v>
      </c>
      <c r="BH7" s="10" t="s">
        <v>125</v>
      </c>
      <c r="BI7" s="12" t="s">
        <v>119</v>
      </c>
      <c r="BJ7" s="10" t="s">
        <v>127</v>
      </c>
      <c r="BM7" s="13" t="s">
        <v>122</v>
      </c>
      <c r="BN7" s="13" t="s">
        <v>123</v>
      </c>
      <c r="BO7" s="13" t="s">
        <v>124</v>
      </c>
      <c r="BP7" s="13" t="s">
        <v>125</v>
      </c>
      <c r="BQ7" s="11" t="s">
        <v>128</v>
      </c>
      <c r="BR7" s="13" t="s">
        <v>122</v>
      </c>
      <c r="BS7" s="13" t="s">
        <v>123</v>
      </c>
      <c r="BT7" s="13" t="s">
        <v>124</v>
      </c>
      <c r="BU7" s="13" t="s">
        <v>125</v>
      </c>
      <c r="BV7" s="22" t="s">
        <v>132</v>
      </c>
      <c r="BW7" s="13" t="s">
        <v>127</v>
      </c>
    </row>
    <row r="8" spans="2:77" x14ac:dyDescent="0.2">
      <c r="B8" s="18" t="s">
        <v>7</v>
      </c>
      <c r="C8" s="18">
        <v>265824</v>
      </c>
      <c r="D8" s="18">
        <v>586162</v>
      </c>
      <c r="E8" s="18">
        <v>537558</v>
      </c>
      <c r="F8" s="18">
        <v>804521</v>
      </c>
      <c r="H8" s="18" t="s">
        <v>7</v>
      </c>
      <c r="I8" s="18">
        <v>260808</v>
      </c>
      <c r="J8" s="18">
        <v>219374</v>
      </c>
      <c r="K8" s="18">
        <v>188453</v>
      </c>
      <c r="L8" s="18">
        <v>573081</v>
      </c>
      <c r="N8" s="18" t="s">
        <v>7</v>
      </c>
      <c r="O8" s="18">
        <v>392829</v>
      </c>
      <c r="P8" s="18">
        <v>598110</v>
      </c>
      <c r="Q8" s="18">
        <v>733377</v>
      </c>
      <c r="R8" s="18">
        <v>494337</v>
      </c>
      <c r="T8" s="18" t="s">
        <v>7</v>
      </c>
      <c r="U8" s="18">
        <v>214421</v>
      </c>
      <c r="V8" s="18">
        <v>109528</v>
      </c>
      <c r="W8" s="18">
        <v>319056</v>
      </c>
      <c r="X8" s="18">
        <v>398941</v>
      </c>
      <c r="AA8" s="19" t="s">
        <v>26</v>
      </c>
      <c r="AB8" s="19">
        <v>22426.7</v>
      </c>
      <c r="AC8" s="19" t="s">
        <v>7</v>
      </c>
      <c r="AD8" s="19">
        <v>90702.6</v>
      </c>
      <c r="AE8" s="19">
        <v>284181</v>
      </c>
      <c r="AF8" s="19">
        <v>1764.53</v>
      </c>
      <c r="AG8" s="19">
        <v>344239</v>
      </c>
      <c r="AH8" s="19">
        <v>2236.3096</v>
      </c>
      <c r="AI8" s="11"/>
      <c r="AJ8" s="11"/>
      <c r="AL8" s="18" t="s">
        <v>75</v>
      </c>
      <c r="AM8" s="18">
        <v>0.57515116171623093</v>
      </c>
      <c r="AN8" s="18">
        <v>3.3760002562364724</v>
      </c>
      <c r="AO8" s="18">
        <v>1.3297611893072008</v>
      </c>
      <c r="AP8" s="18">
        <v>0.54146813070851907</v>
      </c>
      <c r="AQ8" s="18"/>
      <c r="AR8" s="18">
        <v>2.8171114425268624</v>
      </c>
      <c r="AS8" s="18">
        <v>6.6138419556479064</v>
      </c>
      <c r="AT8" s="18">
        <v>0.89485404279297609</v>
      </c>
      <c r="AU8" s="18">
        <v>5.6747255875541942</v>
      </c>
      <c r="AW8">
        <f t="shared" ref="AW8:AW25" si="0">TTEST(AM8:AP8,AR8:AU8,2,2)</f>
        <v>0.13455593350325193</v>
      </c>
      <c r="AY8" s="1" t="s">
        <v>70</v>
      </c>
      <c r="AZ8">
        <v>84.695143383186334</v>
      </c>
      <c r="BA8">
        <v>77.428599640857058</v>
      </c>
      <c r="BB8">
        <v>68.949014800127173</v>
      </c>
      <c r="BC8">
        <v>103.20277178864031</v>
      </c>
      <c r="BD8" s="11">
        <v>83.568882403202721</v>
      </c>
      <c r="BE8">
        <v>1.0134770377154219</v>
      </c>
      <c r="BF8">
        <v>0.92652429246666168</v>
      </c>
      <c r="BG8">
        <v>0.82505608328543056</v>
      </c>
      <c r="BH8">
        <v>1.2349425865324857</v>
      </c>
      <c r="BI8">
        <v>1</v>
      </c>
      <c r="BJ8">
        <v>4.3632867749246643E-2</v>
      </c>
      <c r="BL8" s="1" t="s">
        <v>70</v>
      </c>
      <c r="BM8">
        <v>118.65822776829089</v>
      </c>
      <c r="BN8">
        <v>163.2240879762351</v>
      </c>
      <c r="BO8">
        <v>103.88223379257791</v>
      </c>
      <c r="BP8">
        <v>78.225105746937672</v>
      </c>
      <c r="BQ8" s="11">
        <v>83.568882403202721</v>
      </c>
      <c r="BR8">
        <f>BM8/83.5</f>
        <v>1.4210566199795316</v>
      </c>
      <c r="BS8">
        <f>BN8/83.5</f>
        <v>1.9547794967213785</v>
      </c>
      <c r="BT8">
        <f>BO8/83.5</f>
        <v>1.2440986082943462</v>
      </c>
      <c r="BU8">
        <f>BP8/83.5</f>
        <v>0.9368276137357805</v>
      </c>
      <c r="BV8" s="22">
        <f>AVERAGE(BR8:BU8)</f>
        <v>1.389190584682759</v>
      </c>
      <c r="BW8">
        <f>STDEV(BR8:BU8)/4</f>
        <v>0.10671127329571373</v>
      </c>
    </row>
    <row r="9" spans="2:77" x14ac:dyDescent="0.2">
      <c r="B9" s="18" t="s">
        <v>8</v>
      </c>
      <c r="C9" s="18">
        <v>406570</v>
      </c>
      <c r="D9" s="18">
        <v>1151140</v>
      </c>
      <c r="E9" s="18">
        <v>739612</v>
      </c>
      <c r="F9" s="18">
        <v>988261</v>
      </c>
      <c r="H9" s="18" t="s">
        <v>8</v>
      </c>
      <c r="I9" s="18">
        <v>741342</v>
      </c>
      <c r="J9" s="18">
        <v>1067717</v>
      </c>
      <c r="K9" s="18">
        <v>532596</v>
      </c>
      <c r="L9" s="18">
        <v>1554897</v>
      </c>
      <c r="N9" s="18" t="s">
        <v>8</v>
      </c>
      <c r="O9" s="18">
        <v>1006458</v>
      </c>
      <c r="P9" s="18">
        <v>818262</v>
      </c>
      <c r="Q9" s="18">
        <v>2912144</v>
      </c>
      <c r="R9" s="18">
        <v>939240</v>
      </c>
      <c r="T9" s="18" t="s">
        <v>8</v>
      </c>
      <c r="U9" s="18">
        <v>234937</v>
      </c>
      <c r="V9" s="18">
        <v>204711</v>
      </c>
      <c r="W9" s="18">
        <v>641790</v>
      </c>
      <c r="X9" s="18">
        <v>1140995</v>
      </c>
      <c r="AA9" s="20" t="s">
        <v>27</v>
      </c>
      <c r="AB9" s="20">
        <v>29290.7</v>
      </c>
      <c r="AC9" s="20" t="s">
        <v>8</v>
      </c>
      <c r="AD9" s="20">
        <v>24213.4</v>
      </c>
      <c r="AE9" s="19">
        <v>645020</v>
      </c>
      <c r="AF9" s="19">
        <v>513938.87119999999</v>
      </c>
      <c r="AG9" s="19">
        <v>689046</v>
      </c>
      <c r="AH9" s="19">
        <v>808548.64910000004</v>
      </c>
      <c r="AI9" s="11"/>
      <c r="AJ9" s="11"/>
      <c r="AL9" s="18" t="s">
        <v>77</v>
      </c>
      <c r="AM9" s="18">
        <v>0.56173643350066638</v>
      </c>
      <c r="AN9" s="18">
        <v>0.21804278318884263</v>
      </c>
      <c r="AO9" s="18">
        <v>0.25120870357166897</v>
      </c>
      <c r="AP9" s="18" t="e">
        <v>#DIV/0!</v>
      </c>
      <c r="AQ9" s="18"/>
      <c r="AR9" s="18" t="e">
        <v>#DIV/0!</v>
      </c>
      <c r="AS9" s="18">
        <v>0.27077649201411147</v>
      </c>
      <c r="AT9" s="18">
        <v>0.59065924290005523</v>
      </c>
      <c r="AU9" s="18">
        <v>0.17757178242060617</v>
      </c>
      <c r="AW9" t="e">
        <f t="shared" si="0"/>
        <v>#DIV/0!</v>
      </c>
      <c r="AY9" s="1" t="s">
        <v>74</v>
      </c>
      <c r="AZ9">
        <v>57.515116171623092</v>
      </c>
      <c r="BA9">
        <v>337.60002562364724</v>
      </c>
      <c r="BB9">
        <v>132.97611893072008</v>
      </c>
      <c r="BC9">
        <v>54.146813070851906</v>
      </c>
      <c r="BD9" s="11">
        <v>145.55951844921057</v>
      </c>
      <c r="BE9">
        <v>0.39513126166112994</v>
      </c>
      <c r="BF9">
        <v>2.319326343068691</v>
      </c>
      <c r="BG9">
        <v>0.91355151725868644</v>
      </c>
      <c r="BH9">
        <v>0.37199087801149266</v>
      </c>
      <c r="BI9">
        <v>1</v>
      </c>
      <c r="BJ9">
        <v>0.22859885660637941</v>
      </c>
      <c r="BL9" s="1" t="s">
        <v>74</v>
      </c>
      <c r="BM9">
        <v>281.71114425268627</v>
      </c>
      <c r="BN9">
        <v>661.38419556479062</v>
      </c>
      <c r="BO9">
        <v>89.485404279297612</v>
      </c>
      <c r="BP9">
        <v>567.47255875541941</v>
      </c>
      <c r="BQ9" s="11">
        <v>145.55951844921057</v>
      </c>
      <c r="BR9">
        <f>BM9/145</f>
        <v>1.942835477604733</v>
      </c>
      <c r="BS9">
        <f>BN9/145</f>
        <v>4.5612703142399349</v>
      </c>
      <c r="BT9">
        <f>BO9/145</f>
        <v>0.61714071916756974</v>
      </c>
      <c r="BU9">
        <f>BP9/145</f>
        <v>3.9136038534856512</v>
      </c>
      <c r="BV9" s="22">
        <f t="shared" ref="BV9:BV26" si="1">AVERAGE(BR9:BU9)</f>
        <v>2.7587125911244721</v>
      </c>
      <c r="BW9">
        <f t="shared" ref="BW9:BW26" si="2">STDEV(BR9:BU9)/4</f>
        <v>0.45265360468767235</v>
      </c>
    </row>
    <row r="10" spans="2:77" x14ac:dyDescent="0.2">
      <c r="B10" s="18" t="s">
        <v>9</v>
      </c>
      <c r="C10" s="18">
        <v>2875137</v>
      </c>
      <c r="D10" s="18">
        <v>2868773</v>
      </c>
      <c r="E10" s="18">
        <v>2069290</v>
      </c>
      <c r="F10" s="18">
        <v>3041076</v>
      </c>
      <c r="H10" s="18" t="s">
        <v>9</v>
      </c>
      <c r="I10" s="18">
        <v>2215325</v>
      </c>
      <c r="J10" s="18">
        <v>1409162</v>
      </c>
      <c r="K10" s="18">
        <v>1610533</v>
      </c>
      <c r="L10" s="18">
        <v>2616128</v>
      </c>
      <c r="N10" s="18" t="s">
        <v>9</v>
      </c>
      <c r="O10" s="18">
        <v>2342580</v>
      </c>
      <c r="P10" s="18">
        <v>2785135</v>
      </c>
      <c r="Q10" s="18">
        <v>2670611</v>
      </c>
      <c r="R10" s="18">
        <v>3153963</v>
      </c>
      <c r="T10" s="18" t="s">
        <v>9</v>
      </c>
      <c r="U10" s="18">
        <v>1309219</v>
      </c>
      <c r="V10" s="18">
        <v>1192217</v>
      </c>
      <c r="W10" s="18">
        <v>1812383</v>
      </c>
      <c r="X10" s="18">
        <v>2310105</v>
      </c>
      <c r="AA10" s="19" t="s">
        <v>28</v>
      </c>
      <c r="AB10" s="19">
        <v>56428.3</v>
      </c>
      <c r="AC10" s="19" t="s">
        <v>9</v>
      </c>
      <c r="AD10" s="19">
        <v>40224.699999999997</v>
      </c>
      <c r="AE10" s="19">
        <v>1801235</v>
      </c>
      <c r="AF10" s="19">
        <v>250449.95860000001</v>
      </c>
      <c r="AG10" s="19">
        <v>1990907</v>
      </c>
      <c r="AH10" s="19">
        <v>571481.11719999998</v>
      </c>
      <c r="AI10" s="11"/>
      <c r="AJ10" s="11"/>
      <c r="AL10" s="18" t="s">
        <v>79</v>
      </c>
      <c r="AM10" s="18">
        <v>0.7083435036726542</v>
      </c>
      <c r="AN10" s="18">
        <v>0.76883910828758384</v>
      </c>
      <c r="AO10" s="18">
        <v>0.54860446957972542</v>
      </c>
      <c r="AP10" s="18">
        <v>0.79093715476591908</v>
      </c>
      <c r="AQ10" s="18"/>
      <c r="AR10" s="18">
        <v>1.0038213634688831</v>
      </c>
      <c r="AS10" s="18">
        <v>1.2038536549486947</v>
      </c>
      <c r="AT10" s="18">
        <v>0.84979757359454</v>
      </c>
      <c r="AU10" s="18">
        <v>0.75009411106407164</v>
      </c>
      <c r="AW10">
        <f t="shared" si="0"/>
        <v>7.0885873253557552E-2</v>
      </c>
      <c r="AY10" s="1" t="s">
        <v>76</v>
      </c>
      <c r="AZ10">
        <v>56.173643350066641</v>
      </c>
      <c r="BA10">
        <v>21.804278318884261</v>
      </c>
      <c r="BB10">
        <v>25.120870357166897</v>
      </c>
      <c r="BC10" t="e">
        <v>#DIV/0!</v>
      </c>
      <c r="BD10" s="11">
        <v>34.366264008705933</v>
      </c>
      <c r="BE10">
        <v>1.6345577551239288</v>
      </c>
      <c r="BF10">
        <v>0.63446752062897005</v>
      </c>
      <c r="BG10">
        <v>0.73097472424710119</v>
      </c>
      <c r="BH10" t="e">
        <v>#DIV/0!</v>
      </c>
      <c r="BI10" t="e">
        <v>#DIV/0!</v>
      </c>
      <c r="BJ10" t="e">
        <v>#DIV/0!</v>
      </c>
      <c r="BL10" s="1" t="s">
        <v>76</v>
      </c>
      <c r="BM10" t="e">
        <v>#DIV/0!</v>
      </c>
      <c r="BN10">
        <v>27.077649201411148</v>
      </c>
      <c r="BO10">
        <v>59.065924290005526</v>
      </c>
      <c r="BP10">
        <v>17.757178242060618</v>
      </c>
      <c r="BQ10" s="11">
        <v>34.366264008705933</v>
      </c>
      <c r="BV10" s="22" t="e">
        <f t="shared" si="1"/>
        <v>#DIV/0!</v>
      </c>
      <c r="BW10" t="e">
        <f t="shared" si="2"/>
        <v>#DIV/0!</v>
      </c>
    </row>
    <row r="11" spans="2:77" x14ac:dyDescent="0.2">
      <c r="B11" s="18" t="s">
        <v>10</v>
      </c>
      <c r="C11" s="18">
        <v>124955</v>
      </c>
      <c r="D11" s="18">
        <v>95458</v>
      </c>
      <c r="E11" s="18">
        <v>72000</v>
      </c>
      <c r="F11" s="18">
        <v>83458</v>
      </c>
      <c r="H11" s="18" t="s">
        <v>10</v>
      </c>
      <c r="I11" s="18">
        <v>53181</v>
      </c>
      <c r="J11" s="18">
        <v>55224</v>
      </c>
      <c r="K11" s="18">
        <v>59486</v>
      </c>
      <c r="L11" s="18">
        <v>66378</v>
      </c>
      <c r="N11" s="18" t="s">
        <v>10</v>
      </c>
      <c r="O11" s="18">
        <v>84694</v>
      </c>
      <c r="P11" s="18">
        <v>69953</v>
      </c>
      <c r="Q11" s="18">
        <v>55226</v>
      </c>
      <c r="R11" s="18">
        <v>62588</v>
      </c>
      <c r="T11" s="18" t="s">
        <v>10</v>
      </c>
      <c r="U11" s="18">
        <v>44587</v>
      </c>
      <c r="V11" s="18">
        <v>50315</v>
      </c>
      <c r="W11" s="18">
        <v>59727</v>
      </c>
      <c r="X11" s="18">
        <v>62592</v>
      </c>
      <c r="AA11" s="19" t="s">
        <v>29</v>
      </c>
      <c r="AB11" s="19"/>
      <c r="AC11" s="19" t="s">
        <v>10</v>
      </c>
      <c r="AD11" s="19">
        <v>2642.6</v>
      </c>
      <c r="AE11" s="19">
        <v>62586</v>
      </c>
      <c r="AF11" s="19">
        <v>0</v>
      </c>
      <c r="AG11" s="19">
        <v>67087</v>
      </c>
      <c r="AH11" s="19">
        <v>0</v>
      </c>
      <c r="AI11" s="11"/>
      <c r="AJ11" s="11"/>
      <c r="AL11" s="18" t="s">
        <v>81</v>
      </c>
      <c r="AM11" s="18">
        <v>1.0754751755448633</v>
      </c>
      <c r="AN11" s="18">
        <v>1.0895841271518365</v>
      </c>
      <c r="AO11" s="18">
        <v>1.3551874021037473</v>
      </c>
      <c r="AP11" s="18">
        <v>0.97568564257716317</v>
      </c>
      <c r="AQ11" s="18"/>
      <c r="AR11" s="18">
        <v>2.0227904523203364</v>
      </c>
      <c r="AS11" s="18">
        <v>3.6138539754237993</v>
      </c>
      <c r="AT11" s="18">
        <v>1.747857812692138</v>
      </c>
      <c r="AU11" s="18">
        <v>1.1325037440910122</v>
      </c>
      <c r="AW11">
        <f t="shared" si="0"/>
        <v>0.10924868048585942</v>
      </c>
      <c r="AY11" s="1" t="s">
        <v>78</v>
      </c>
      <c r="AZ11">
        <v>70.834350367265415</v>
      </c>
      <c r="BA11">
        <v>76.883910828758388</v>
      </c>
      <c r="BB11">
        <v>54.860446957972542</v>
      </c>
      <c r="BC11">
        <v>79.09371547659191</v>
      </c>
      <c r="BD11" s="11">
        <v>70.41810590764706</v>
      </c>
      <c r="BE11">
        <v>1.0059110431082066</v>
      </c>
      <c r="BF11">
        <v>1.0918202050136252</v>
      </c>
      <c r="BG11">
        <v>0.77906734710987113</v>
      </c>
      <c r="BH11">
        <v>1.1232014047682972</v>
      </c>
      <c r="BI11">
        <v>1</v>
      </c>
      <c r="BJ11">
        <v>3.8852207608159814E-2</v>
      </c>
      <c r="BL11" s="1" t="s">
        <v>78</v>
      </c>
      <c r="BM11">
        <v>100.3821363468883</v>
      </c>
      <c r="BN11">
        <v>120.38536549486946</v>
      </c>
      <c r="BO11">
        <v>84.979757359453998</v>
      </c>
      <c r="BP11">
        <v>75.009411106407171</v>
      </c>
      <c r="BQ11" s="11">
        <v>70.41810590764706</v>
      </c>
      <c r="BR11">
        <f>BM11/BQ11</f>
        <v>1.4255159955386885</v>
      </c>
      <c r="BS11">
        <f>BN11/BQ11</f>
        <v>1.7095797159434276</v>
      </c>
      <c r="BT11">
        <f>BO11/BQ11</f>
        <v>1.2067884568054765</v>
      </c>
      <c r="BU11">
        <f>BP11/BQ11</f>
        <v>1.065200634688777</v>
      </c>
      <c r="BV11" s="22">
        <f t="shared" si="1"/>
        <v>1.3517712007440923</v>
      </c>
      <c r="BW11">
        <f t="shared" si="2"/>
        <v>7.020919836425854E-2</v>
      </c>
    </row>
    <row r="12" spans="2:77" x14ac:dyDescent="0.2">
      <c r="B12" s="18" t="s">
        <v>11</v>
      </c>
      <c r="C12" s="18">
        <v>6075706</v>
      </c>
      <c r="D12" s="18">
        <v>4809711</v>
      </c>
      <c r="E12" s="18">
        <v>6589055</v>
      </c>
      <c r="F12" s="18">
        <v>19662205</v>
      </c>
      <c r="H12" s="18" t="s">
        <v>11</v>
      </c>
      <c r="I12" s="18">
        <v>2234475</v>
      </c>
      <c r="J12" s="18">
        <v>2811081</v>
      </c>
      <c r="K12" s="18">
        <v>3830914</v>
      </c>
      <c r="L12" s="18">
        <v>4613709</v>
      </c>
      <c r="N12" s="18" t="s">
        <v>11</v>
      </c>
      <c r="O12" s="18">
        <v>11578127</v>
      </c>
      <c r="P12" s="18">
        <v>14323181</v>
      </c>
      <c r="Q12" s="18">
        <v>6607562</v>
      </c>
      <c r="R12" s="18">
        <v>11319889</v>
      </c>
      <c r="T12" s="18" t="s">
        <v>11</v>
      </c>
      <c r="U12" s="18">
        <v>7147581</v>
      </c>
      <c r="V12" s="18">
        <v>7163640</v>
      </c>
      <c r="W12" s="18">
        <v>4915059</v>
      </c>
      <c r="X12" s="18">
        <v>9675821</v>
      </c>
      <c r="AA12" s="19" t="s">
        <v>30</v>
      </c>
      <c r="AB12" s="19">
        <v>193223</v>
      </c>
      <c r="AC12" s="19" t="s">
        <v>11</v>
      </c>
      <c r="AD12" s="19">
        <v>115834</v>
      </c>
      <c r="AE12" s="19">
        <v>8220692</v>
      </c>
      <c r="AF12" s="19">
        <v>2344287.6916</v>
      </c>
      <c r="AG12" s="19">
        <v>8134980</v>
      </c>
      <c r="AH12" s="19">
        <v>4602562.9040000001</v>
      </c>
      <c r="AI12" s="11"/>
      <c r="AJ12" s="11"/>
      <c r="AL12" s="18" t="s">
        <v>83</v>
      </c>
      <c r="AM12" s="18" t="e">
        <v>#DIV/0!</v>
      </c>
      <c r="AN12" s="18" t="e">
        <v>#DIV/0!</v>
      </c>
      <c r="AO12" s="18" t="e">
        <v>#DIV/0!</v>
      </c>
      <c r="AP12" s="18" t="e">
        <v>#DIV/0!</v>
      </c>
      <c r="AQ12" s="18"/>
      <c r="AR12" s="18" t="e">
        <v>#DIV/0!</v>
      </c>
      <c r="AS12" s="18" t="e">
        <v>#DIV/0!</v>
      </c>
      <c r="AT12" s="18" t="e">
        <v>#DIV/0!</v>
      </c>
      <c r="AU12" s="18" t="e">
        <v>#DIV/0!</v>
      </c>
      <c r="AW12" t="e">
        <f t="shared" si="0"/>
        <v>#DIV/0!</v>
      </c>
      <c r="AY12" s="1" t="s">
        <v>80</v>
      </c>
      <c r="AZ12">
        <v>107.54751755448633</v>
      </c>
      <c r="BA12">
        <v>108.95841271518366</v>
      </c>
      <c r="BB12">
        <v>135.51874021037474</v>
      </c>
      <c r="BC12">
        <v>97.568564257716318</v>
      </c>
      <c r="BD12" s="11">
        <v>112.39830868444027</v>
      </c>
      <c r="BE12">
        <v>0.95684284588683099</v>
      </c>
      <c r="BF12">
        <v>0.96939548281892596</v>
      </c>
      <c r="BG12">
        <v>1.205700884617805</v>
      </c>
      <c r="BH12">
        <v>0.86806078667643793</v>
      </c>
      <c r="BI12">
        <v>1</v>
      </c>
      <c r="BJ12">
        <v>3.6090160930653335E-2</v>
      </c>
      <c r="BL12" s="1" t="s">
        <v>80</v>
      </c>
      <c r="BM12">
        <v>202.27904523203364</v>
      </c>
      <c r="BN12">
        <v>361.38539754237991</v>
      </c>
      <c r="BO12">
        <v>174.7857812692138</v>
      </c>
      <c r="BP12">
        <v>113.25037440910121</v>
      </c>
      <c r="BQ12" s="11">
        <v>112.39830868444027</v>
      </c>
      <c r="BR12">
        <f>BM12/BQ12</f>
        <v>1.7996627137863321</v>
      </c>
      <c r="BS12">
        <f>BN12/BQ12</f>
        <v>3.2152209563666494</v>
      </c>
      <c r="BT12">
        <f>BO12/BQ12</f>
        <v>1.5550570405816977</v>
      </c>
      <c r="BU12">
        <f>BP12/BQ12</f>
        <v>1.007580769983409</v>
      </c>
      <c r="BV12" s="22">
        <f t="shared" si="1"/>
        <v>1.8943803701795221</v>
      </c>
      <c r="BW12">
        <f t="shared" si="2"/>
        <v>0.23519252492502063</v>
      </c>
    </row>
    <row r="13" spans="2:77" x14ac:dyDescent="0.2">
      <c r="B13" s="18" t="s">
        <v>12</v>
      </c>
      <c r="C13" s="18">
        <v>1988668</v>
      </c>
      <c r="D13" s="18">
        <v>2691940</v>
      </c>
      <c r="E13" s="18">
        <v>2324320</v>
      </c>
      <c r="F13" s="18">
        <v>4051256</v>
      </c>
      <c r="H13" s="18" t="s">
        <v>12</v>
      </c>
      <c r="I13" s="18">
        <v>1836942</v>
      </c>
      <c r="J13" s="18">
        <v>1433559</v>
      </c>
      <c r="K13" s="18">
        <v>2446197</v>
      </c>
      <c r="L13" s="18">
        <v>2674339</v>
      </c>
      <c r="N13" s="18" t="s">
        <v>12</v>
      </c>
      <c r="O13" s="18">
        <v>2290072</v>
      </c>
      <c r="P13" s="18">
        <v>2895922</v>
      </c>
      <c r="Q13" s="18">
        <v>4208004</v>
      </c>
      <c r="R13" s="18">
        <v>3703846</v>
      </c>
      <c r="T13" s="18" t="s">
        <v>12</v>
      </c>
      <c r="U13" s="18">
        <v>2310117</v>
      </c>
      <c r="V13" s="18">
        <v>1519211</v>
      </c>
      <c r="W13" s="18">
        <v>2276923</v>
      </c>
      <c r="X13" s="18">
        <v>5308555</v>
      </c>
      <c r="AA13" s="19" t="s">
        <v>31</v>
      </c>
      <c r="AB13" s="19">
        <v>155606</v>
      </c>
      <c r="AC13" s="19" t="s">
        <v>12</v>
      </c>
      <c r="AD13" s="19">
        <v>87776.3</v>
      </c>
      <c r="AE13" s="19">
        <v>3076955</v>
      </c>
      <c r="AF13" s="19">
        <v>227907.62349999999</v>
      </c>
      <c r="AG13" s="19">
        <v>2009937</v>
      </c>
      <c r="AH13" s="19">
        <v>404671.73800000001</v>
      </c>
      <c r="AI13" s="11"/>
      <c r="AJ13" s="11"/>
      <c r="AL13" s="18" t="s">
        <v>85</v>
      </c>
      <c r="AM13" s="18">
        <v>1.0304788571951475</v>
      </c>
      <c r="AN13" s="18">
        <v>0.90205778603019471</v>
      </c>
      <c r="AO13" s="18">
        <v>1.0966350044848301</v>
      </c>
      <c r="AP13" s="18">
        <v>0.99481366315946496</v>
      </c>
      <c r="AQ13" s="18"/>
      <c r="AR13" s="18">
        <v>2.2655163507011968</v>
      </c>
      <c r="AS13" s="18">
        <v>2.4174990508503034</v>
      </c>
      <c r="AT13" s="18">
        <v>1.5505304360334538</v>
      </c>
      <c r="AU13" s="18">
        <v>1.6718814652388365</v>
      </c>
      <c r="AW13" s="17">
        <f t="shared" si="0"/>
        <v>4.3545533684909944E-3</v>
      </c>
      <c r="AY13" s="1" t="s">
        <v>82</v>
      </c>
      <c r="AZ13" t="e">
        <v>#DIV/0!</v>
      </c>
      <c r="BA13" t="e">
        <v>#DIV/0!</v>
      </c>
      <c r="BB13" t="e">
        <v>#DIV/0!</v>
      </c>
      <c r="BC13" t="e">
        <v>#DIV/0!</v>
      </c>
      <c r="BD13" s="11" t="e">
        <v>#DIV/0!</v>
      </c>
      <c r="BE13" t="e">
        <v>#DIV/0!</v>
      </c>
      <c r="BF13" t="e">
        <v>#DIV/0!</v>
      </c>
      <c r="BG13" t="e">
        <v>#DIV/0!</v>
      </c>
      <c r="BH13" t="e">
        <v>#DIV/0!</v>
      </c>
      <c r="BI13" t="e">
        <v>#DIV/0!</v>
      </c>
      <c r="BJ13" t="e">
        <v>#DIV/0!</v>
      </c>
      <c r="BL13" s="1" t="s">
        <v>82</v>
      </c>
      <c r="BM13" t="e">
        <v>#DIV/0!</v>
      </c>
      <c r="BN13" t="e">
        <v>#DIV/0!</v>
      </c>
      <c r="BO13" t="e">
        <v>#DIV/0!</v>
      </c>
      <c r="BP13" t="e">
        <v>#DIV/0!</v>
      </c>
      <c r="BQ13" s="11" t="e">
        <v>#DIV/0!</v>
      </c>
      <c r="BV13" s="22" t="e">
        <f t="shared" si="1"/>
        <v>#DIV/0!</v>
      </c>
      <c r="BW13" t="e">
        <f t="shared" si="2"/>
        <v>#DIV/0!</v>
      </c>
    </row>
    <row r="14" spans="2:77" x14ac:dyDescent="0.2">
      <c r="B14" s="18" t="s">
        <v>13</v>
      </c>
      <c r="C14" s="18">
        <v>5683494</v>
      </c>
      <c r="D14" s="18">
        <v>9706887</v>
      </c>
      <c r="E14" s="18">
        <v>4942692</v>
      </c>
      <c r="F14" s="18">
        <v>14973710</v>
      </c>
      <c r="H14" s="18" t="s">
        <v>13</v>
      </c>
      <c r="I14" s="18">
        <v>5700361</v>
      </c>
      <c r="J14" s="18">
        <v>4037691</v>
      </c>
      <c r="K14" s="18">
        <v>4266230</v>
      </c>
      <c r="L14" s="18">
        <v>11836556</v>
      </c>
      <c r="N14" s="18" t="s">
        <v>13</v>
      </c>
      <c r="O14" s="18">
        <v>9813959</v>
      </c>
      <c r="P14" s="18">
        <v>8109975</v>
      </c>
      <c r="Q14" s="18">
        <v>14608107</v>
      </c>
      <c r="R14" s="18">
        <v>12089087</v>
      </c>
      <c r="T14" s="18" t="s">
        <v>13</v>
      </c>
      <c r="U14" s="18">
        <v>2486552</v>
      </c>
      <c r="V14" s="18">
        <v>2187823</v>
      </c>
      <c r="W14" s="18">
        <v>5066302</v>
      </c>
      <c r="X14" s="18">
        <v>6627745</v>
      </c>
      <c r="AA14" s="20" t="s">
        <v>32</v>
      </c>
      <c r="AB14" s="20">
        <v>8940.69</v>
      </c>
      <c r="AC14" s="20" t="s">
        <v>13</v>
      </c>
      <c r="AD14" s="20">
        <v>103082</v>
      </c>
      <c r="AE14" s="19">
        <v>5726831</v>
      </c>
      <c r="AF14" s="19">
        <v>9852185.3578999992</v>
      </c>
      <c r="AG14" s="19">
        <v>4642516</v>
      </c>
      <c r="AH14" s="19">
        <v>19143188.623099998</v>
      </c>
      <c r="AI14" s="11"/>
      <c r="AJ14" s="11"/>
      <c r="AL14" s="18" t="s">
        <v>87</v>
      </c>
      <c r="AM14" s="18">
        <v>0.98232786262795546</v>
      </c>
      <c r="AN14" s="18">
        <v>1.0214985229604596</v>
      </c>
      <c r="AO14" s="18">
        <v>0.96954489362893626</v>
      </c>
      <c r="AP14" s="18">
        <v>1.0181533867464365</v>
      </c>
      <c r="AQ14" s="18"/>
      <c r="AR14" s="18">
        <v>0.97960307141800518</v>
      </c>
      <c r="AS14" s="18">
        <v>2.37906127751326</v>
      </c>
      <c r="AT14" s="18">
        <v>1.167997316677631</v>
      </c>
      <c r="AU14" s="18">
        <v>0.86595562796734549</v>
      </c>
      <c r="AW14">
        <f t="shared" si="0"/>
        <v>0.35489830869617273</v>
      </c>
      <c r="AY14" s="1" t="s">
        <v>84</v>
      </c>
      <c r="AZ14">
        <v>103.04788571951475</v>
      </c>
      <c r="BA14">
        <v>90.205778603019468</v>
      </c>
      <c r="BB14">
        <v>109.66350044848301</v>
      </c>
      <c r="BC14">
        <v>99.481366315946502</v>
      </c>
      <c r="BD14" s="11">
        <v>100.59963277174094</v>
      </c>
      <c r="BE14">
        <v>1.0243365992530893</v>
      </c>
      <c r="BF14">
        <v>0.89668099293856296</v>
      </c>
      <c r="BG14">
        <v>1.0900984171314805</v>
      </c>
      <c r="BH14">
        <v>0.98888399067686683</v>
      </c>
      <c r="BI14">
        <v>0.99999999999999989</v>
      </c>
      <c r="BJ14">
        <v>2.0159973605015886E-2</v>
      </c>
      <c r="BL14" s="1" t="s">
        <v>84</v>
      </c>
      <c r="BM14">
        <v>226.55163507011969</v>
      </c>
      <c r="BN14">
        <v>241.74990508503035</v>
      </c>
      <c r="BO14">
        <v>155.05304360334537</v>
      </c>
      <c r="BP14">
        <v>167.18814652388366</v>
      </c>
      <c r="BQ14" s="11">
        <v>100.59963277174094</v>
      </c>
      <c r="BR14">
        <f t="shared" ref="BR14:BR26" si="3">BM14/BQ14</f>
        <v>2.2520125454549316</v>
      </c>
      <c r="BS14">
        <f t="shared" ref="BS14:BS26" si="4">BN14/BQ14</f>
        <v>2.4030893396356352</v>
      </c>
      <c r="BT14">
        <f t="shared" ref="BT14:BT26" si="5">BO14/BQ14</f>
        <v>1.5412883658845793</v>
      </c>
      <c r="BU14">
        <f t="shared" ref="BU14:BU26" si="6">BP14/BQ14</f>
        <v>1.6619160718332944</v>
      </c>
      <c r="BV14" s="22">
        <f t="shared" si="1"/>
        <v>1.9645765807021101</v>
      </c>
      <c r="BW14">
        <f t="shared" si="2"/>
        <v>0.10662328251967883</v>
      </c>
    </row>
    <row r="15" spans="2:77" x14ac:dyDescent="0.2">
      <c r="B15" s="18" t="s">
        <v>14</v>
      </c>
      <c r="C15" s="18">
        <v>11320436</v>
      </c>
      <c r="D15" s="18">
        <v>10335294</v>
      </c>
      <c r="E15" s="18">
        <v>12108418</v>
      </c>
      <c r="F15" s="18">
        <v>10954603</v>
      </c>
      <c r="H15" s="18" t="s">
        <v>14</v>
      </c>
      <c r="I15" s="18">
        <v>8050608</v>
      </c>
      <c r="J15" s="18">
        <v>9358149</v>
      </c>
      <c r="K15" s="18">
        <v>8775627</v>
      </c>
      <c r="L15" s="18">
        <v>9766707</v>
      </c>
      <c r="N15" s="18" t="s">
        <v>14</v>
      </c>
      <c r="O15" s="18">
        <v>11543234</v>
      </c>
      <c r="P15" s="18">
        <v>14185559</v>
      </c>
      <c r="Q15" s="18">
        <v>10301459</v>
      </c>
      <c r="R15" s="18">
        <v>8916233</v>
      </c>
      <c r="T15" s="18" t="s">
        <v>14</v>
      </c>
      <c r="U15" s="18">
        <v>8154644</v>
      </c>
      <c r="V15" s="18">
        <v>8802037</v>
      </c>
      <c r="W15" s="18">
        <v>9660465</v>
      </c>
      <c r="X15" s="18">
        <v>7882013</v>
      </c>
      <c r="AA15" s="19" t="s">
        <v>33</v>
      </c>
      <c r="AB15" s="19">
        <v>1410</v>
      </c>
      <c r="AC15" s="19" t="s">
        <v>14</v>
      </c>
      <c r="AD15" s="19">
        <v>89445.2</v>
      </c>
      <c r="AE15" s="19">
        <v>9959614</v>
      </c>
      <c r="AF15" s="19">
        <v>4929.5396000000001</v>
      </c>
      <c r="AG15" s="19">
        <v>11135370</v>
      </c>
      <c r="AH15" s="19">
        <v>10107.970799999999</v>
      </c>
      <c r="AI15" s="11"/>
      <c r="AJ15" s="11"/>
      <c r="AL15" s="18" t="s">
        <v>89</v>
      </c>
      <c r="AM15" s="18">
        <v>0.66961169875312121</v>
      </c>
      <c r="AN15" s="18">
        <v>1.5089459353718624</v>
      </c>
      <c r="AO15" s="18">
        <v>0.38933628408492627</v>
      </c>
      <c r="AP15" s="18">
        <v>1.0098777028881474</v>
      </c>
      <c r="AQ15" s="18"/>
      <c r="AR15" s="18">
        <v>3.9405032538191289</v>
      </c>
      <c r="AS15" s="18">
        <v>4.0312041295227345</v>
      </c>
      <c r="AT15" s="18">
        <v>1.4727277401545471</v>
      </c>
      <c r="AU15" s="18">
        <v>1.8938417131045568</v>
      </c>
      <c r="AW15" s="17">
        <f t="shared" si="0"/>
        <v>3.4499149479745347E-2</v>
      </c>
      <c r="AY15" s="1" t="s">
        <v>86</v>
      </c>
      <c r="AZ15">
        <v>98.232786262795543</v>
      </c>
      <c r="BA15">
        <v>102.14985229604596</v>
      </c>
      <c r="BB15">
        <v>96.954489362893625</v>
      </c>
      <c r="BC15">
        <v>101.81533867464366</v>
      </c>
      <c r="BD15" s="11">
        <v>99.788116649094704</v>
      </c>
      <c r="BE15">
        <v>0.98441367130147883</v>
      </c>
      <c r="BF15">
        <v>1.0236675039699998</v>
      </c>
      <c r="BG15">
        <v>0.97160355980897462</v>
      </c>
      <c r="BH15">
        <v>1.0203152649195464</v>
      </c>
      <c r="BI15">
        <v>1</v>
      </c>
      <c r="BJ15">
        <v>6.4906217452922934E-3</v>
      </c>
      <c r="BL15" s="1" t="s">
        <v>86</v>
      </c>
      <c r="BM15">
        <v>97.960307141800513</v>
      </c>
      <c r="BN15">
        <v>237.90612775132601</v>
      </c>
      <c r="BO15">
        <v>116.7997316677631</v>
      </c>
      <c r="BP15">
        <v>86.595562796734555</v>
      </c>
      <c r="BQ15" s="11">
        <v>99.788116649094704</v>
      </c>
      <c r="BR15">
        <f t="shared" si="3"/>
        <v>0.98168309445380464</v>
      </c>
      <c r="BS15">
        <f t="shared" si="4"/>
        <v>2.3841128156363931</v>
      </c>
      <c r="BT15">
        <f t="shared" si="5"/>
        <v>1.1704773633366568</v>
      </c>
      <c r="BU15">
        <f t="shared" si="6"/>
        <v>0.86779433969325415</v>
      </c>
      <c r="BV15" s="22">
        <f t="shared" si="1"/>
        <v>1.351016903280027</v>
      </c>
      <c r="BW15">
        <f t="shared" si="2"/>
        <v>0.17498768991893016</v>
      </c>
    </row>
    <row r="16" spans="2:77" x14ac:dyDescent="0.2">
      <c r="B16" s="18" t="s">
        <v>15</v>
      </c>
      <c r="C16" s="18">
        <v>2975151</v>
      </c>
      <c r="D16" s="18">
        <v>2471804</v>
      </c>
      <c r="E16" s="18">
        <v>3003593</v>
      </c>
      <c r="F16" s="18">
        <v>4488360</v>
      </c>
      <c r="H16" s="18" t="s">
        <v>15</v>
      </c>
      <c r="I16" s="18">
        <v>1123428</v>
      </c>
      <c r="J16" s="18">
        <v>1346444</v>
      </c>
      <c r="K16" s="18">
        <v>1741502</v>
      </c>
      <c r="L16" s="18">
        <v>1954057</v>
      </c>
      <c r="N16" s="18" t="s">
        <v>15</v>
      </c>
      <c r="O16" s="18">
        <v>3961188</v>
      </c>
      <c r="P16" s="18">
        <v>5882947</v>
      </c>
      <c r="Q16" s="18">
        <v>3365350</v>
      </c>
      <c r="R16" s="18">
        <v>18606460</v>
      </c>
      <c r="T16" s="18" t="s">
        <v>15</v>
      </c>
      <c r="U16" s="18">
        <v>5975937</v>
      </c>
      <c r="V16" s="18">
        <v>3811182</v>
      </c>
      <c r="W16" s="18">
        <v>2583251</v>
      </c>
      <c r="X16" s="18">
        <v>10573974</v>
      </c>
      <c r="AA16" s="19" t="s">
        <v>34</v>
      </c>
      <c r="AB16" s="19">
        <v>287263</v>
      </c>
      <c r="AC16" s="19" t="s">
        <v>15</v>
      </c>
      <c r="AD16" s="19">
        <v>274853</v>
      </c>
      <c r="AE16" s="19">
        <v>4589617</v>
      </c>
      <c r="AF16" s="19">
        <v>603701.43500000006</v>
      </c>
      <c r="AG16" s="19">
        <v>2206131</v>
      </c>
      <c r="AH16" s="19">
        <v>532541.65489999996</v>
      </c>
      <c r="AI16" s="11"/>
      <c r="AJ16" s="11"/>
      <c r="AL16" s="18" t="s">
        <v>91</v>
      </c>
      <c r="AM16" s="18" t="e">
        <v>#DIV/0!</v>
      </c>
      <c r="AN16" s="18">
        <v>0.49081834194007312</v>
      </c>
      <c r="AO16" s="18">
        <v>1.1612516441353826</v>
      </c>
      <c r="AP16" s="18">
        <v>0.98874290310510105</v>
      </c>
      <c r="AQ16" s="18"/>
      <c r="AR16" s="18">
        <v>0.78490167797803334</v>
      </c>
      <c r="AS16" s="18">
        <v>3.6684611713333242</v>
      </c>
      <c r="AT16" s="18">
        <v>1.2765589816299308</v>
      </c>
      <c r="AU16" s="18">
        <v>0.93219874648706802</v>
      </c>
      <c r="AW16" t="e">
        <f t="shared" si="0"/>
        <v>#DIV/0!</v>
      </c>
      <c r="AY16" s="1" t="s">
        <v>88</v>
      </c>
      <c r="AZ16">
        <v>66.961169875312123</v>
      </c>
      <c r="BA16">
        <v>150.89459353718624</v>
      </c>
      <c r="BB16">
        <v>38.933628408492623</v>
      </c>
      <c r="BC16">
        <v>100.98777028881474</v>
      </c>
      <c r="BD16" s="11">
        <v>89.444290527451443</v>
      </c>
      <c r="BE16">
        <v>0.74863548562399296</v>
      </c>
      <c r="BF16">
        <v>1.6870232034640045</v>
      </c>
      <c r="BG16">
        <v>0.43528355112329348</v>
      </c>
      <c r="BH16">
        <v>1.1290577597887086</v>
      </c>
      <c r="BI16">
        <v>0.99999999999999978</v>
      </c>
      <c r="BJ16">
        <v>0.13468679517828169</v>
      </c>
      <c r="BL16" s="1" t="s">
        <v>88</v>
      </c>
      <c r="BM16">
        <v>394.0503253819129</v>
      </c>
      <c r="BN16">
        <v>403.12041295227345</v>
      </c>
      <c r="BO16">
        <v>147.2727740154547</v>
      </c>
      <c r="BP16">
        <v>189.38417131045568</v>
      </c>
      <c r="BQ16" s="11">
        <v>89.444290527451443</v>
      </c>
      <c r="BR16">
        <f t="shared" si="3"/>
        <v>4.4055391692214778</v>
      </c>
      <c r="BS16">
        <f t="shared" si="4"/>
        <v>4.5069440494757051</v>
      </c>
      <c r="BT16">
        <f t="shared" si="5"/>
        <v>1.6465307416156993</v>
      </c>
      <c r="BU16">
        <f t="shared" si="6"/>
        <v>2.1173422047808805</v>
      </c>
      <c r="BV16" s="22">
        <f t="shared" si="1"/>
        <v>3.1690890412734407</v>
      </c>
      <c r="BW16">
        <f t="shared" si="2"/>
        <v>0.37480606445765657</v>
      </c>
    </row>
    <row r="17" spans="2:75" x14ac:dyDescent="0.2">
      <c r="B17" s="18" t="s">
        <v>16</v>
      </c>
      <c r="C17" s="18">
        <v>595567</v>
      </c>
      <c r="D17" s="18">
        <v>787436</v>
      </c>
      <c r="E17" s="18">
        <v>359085</v>
      </c>
      <c r="F17" s="18">
        <v>739837</v>
      </c>
      <c r="H17" s="18" t="s">
        <v>16</v>
      </c>
      <c r="I17" s="18">
        <v>813905</v>
      </c>
      <c r="J17" s="18">
        <v>895201</v>
      </c>
      <c r="K17" s="18">
        <v>538216</v>
      </c>
      <c r="L17" s="18">
        <v>713378</v>
      </c>
      <c r="N17" s="18" t="s">
        <v>16</v>
      </c>
      <c r="O17" s="18">
        <v>704024</v>
      </c>
      <c r="P17" s="18">
        <v>407953</v>
      </c>
      <c r="Q17" s="18">
        <v>820465</v>
      </c>
      <c r="R17" s="18">
        <v>393474</v>
      </c>
      <c r="T17" s="18" t="s">
        <v>16</v>
      </c>
      <c r="U17" s="18">
        <v>338369</v>
      </c>
      <c r="V17" s="18">
        <v>422279</v>
      </c>
      <c r="W17" s="18">
        <v>590139</v>
      </c>
      <c r="X17" s="18">
        <v>433338</v>
      </c>
      <c r="AA17" s="19" t="s">
        <v>35</v>
      </c>
      <c r="AB17" s="19">
        <v>57902.6</v>
      </c>
      <c r="AC17" s="19" t="s">
        <v>16</v>
      </c>
      <c r="AD17" s="19">
        <v>25591.7</v>
      </c>
      <c r="AE17" s="19">
        <v>482000</v>
      </c>
      <c r="AF17" s="19">
        <v>111722.61</v>
      </c>
      <c r="AG17" s="19">
        <v>438929</v>
      </c>
      <c r="AH17" s="19">
        <v>187205.48860000001</v>
      </c>
      <c r="AI17" s="11"/>
      <c r="AJ17" s="11"/>
      <c r="AL17" s="18" t="s">
        <v>93</v>
      </c>
      <c r="AM17" s="18">
        <v>1.1267676330519176</v>
      </c>
      <c r="AN17" s="18">
        <v>1.0684946322964439</v>
      </c>
      <c r="AO17" s="18">
        <v>0.93117516322054417</v>
      </c>
      <c r="AP17" s="18">
        <v>1.0281042773809186</v>
      </c>
      <c r="AQ17" s="18"/>
      <c r="AR17" s="18">
        <v>2.101722232583668</v>
      </c>
      <c r="AS17" s="18">
        <v>2.399912903511491</v>
      </c>
      <c r="AT17" s="18">
        <v>1.4217636369769222</v>
      </c>
      <c r="AU17" s="18">
        <v>1.5553131979398824</v>
      </c>
      <c r="AW17" s="17">
        <f t="shared" si="0"/>
        <v>1.1960039350358555E-2</v>
      </c>
      <c r="AY17" s="1" t="s">
        <v>90</v>
      </c>
      <c r="AZ17">
        <v>148</v>
      </c>
      <c r="BA17">
        <v>49.081834194007314</v>
      </c>
      <c r="BB17">
        <v>116.12516441353826</v>
      </c>
      <c r="BC17">
        <v>98.874290310510105</v>
      </c>
      <c r="BD17" s="11">
        <v>103.02032222951392</v>
      </c>
      <c r="BE17">
        <v>1.4366097561826496</v>
      </c>
      <c r="BF17">
        <v>0.47642866117871679</v>
      </c>
      <c r="BG17">
        <v>1.1272063792892115</v>
      </c>
      <c r="BH17">
        <v>0.95975520334942188</v>
      </c>
      <c r="BI17">
        <v>1</v>
      </c>
      <c r="BJ17">
        <v>0.10026591027303981</v>
      </c>
      <c r="BL17" s="1" t="s">
        <v>90</v>
      </c>
      <c r="BM17">
        <v>78.490167797803338</v>
      </c>
      <c r="BN17">
        <v>366.84611713333243</v>
      </c>
      <c r="BO17">
        <v>127.65589816299308</v>
      </c>
      <c r="BP17">
        <v>93.219874648706806</v>
      </c>
      <c r="BQ17" s="11">
        <v>103.02032222951392</v>
      </c>
      <c r="BR17">
        <f t="shared" si="3"/>
        <v>0.76189014069417238</v>
      </c>
      <c r="BS17">
        <f t="shared" si="4"/>
        <v>3.5609102087261379</v>
      </c>
      <c r="BT17">
        <f t="shared" si="5"/>
        <v>1.2391331671298287</v>
      </c>
      <c r="BU17">
        <f t="shared" si="6"/>
        <v>0.90486879317875579</v>
      </c>
      <c r="BV17" s="22">
        <f t="shared" si="1"/>
        <v>1.6167005774322238</v>
      </c>
      <c r="BW17">
        <f t="shared" si="2"/>
        <v>0.32786918159687584</v>
      </c>
    </row>
    <row r="18" spans="2:75" x14ac:dyDescent="0.2">
      <c r="B18" s="18" t="s">
        <v>17</v>
      </c>
      <c r="C18" s="18">
        <v>5441431</v>
      </c>
      <c r="D18" s="18">
        <v>6754305</v>
      </c>
      <c r="E18" s="18">
        <v>5093447</v>
      </c>
      <c r="F18" s="18">
        <v>11007481</v>
      </c>
      <c r="H18" s="18" t="s">
        <v>17</v>
      </c>
      <c r="I18" s="18">
        <v>4279074</v>
      </c>
      <c r="J18" s="18">
        <v>3438368</v>
      </c>
      <c r="K18" s="18">
        <v>4993648</v>
      </c>
      <c r="L18" s="18">
        <v>7107751</v>
      </c>
      <c r="N18" s="18" t="s">
        <v>17</v>
      </c>
      <c r="O18" s="18">
        <v>7834604</v>
      </c>
      <c r="P18" s="18">
        <v>7926876</v>
      </c>
      <c r="Q18" s="18">
        <v>15811483</v>
      </c>
      <c r="R18" s="18">
        <v>9427059</v>
      </c>
      <c r="T18" s="18" t="s">
        <v>17</v>
      </c>
      <c r="U18" s="18">
        <v>4407105</v>
      </c>
      <c r="V18" s="18">
        <v>3289703</v>
      </c>
      <c r="W18" s="18">
        <v>4243958</v>
      </c>
      <c r="X18" s="18">
        <v>10431880</v>
      </c>
      <c r="AA18" s="19" t="s">
        <v>36</v>
      </c>
      <c r="AB18" s="19">
        <v>411993</v>
      </c>
      <c r="AC18" s="19" t="s">
        <v>17</v>
      </c>
      <c r="AD18" s="19">
        <v>278012</v>
      </c>
      <c r="AE18" s="19">
        <v>8540697</v>
      </c>
      <c r="AF18" s="19">
        <v>876268.38410000002</v>
      </c>
      <c r="AG18" s="19">
        <v>5704885</v>
      </c>
      <c r="AH18" s="19">
        <v>1010727.4275</v>
      </c>
      <c r="AI18" s="11"/>
      <c r="AJ18" s="11"/>
      <c r="AL18" s="18" t="s">
        <v>95</v>
      </c>
      <c r="AM18" s="18">
        <v>1.0536421832677687</v>
      </c>
      <c r="AN18" s="18">
        <v>0.94841927732411468</v>
      </c>
      <c r="AO18" s="18">
        <v>1.0393648594695177</v>
      </c>
      <c r="AP18" s="18">
        <v>0.8894586286123366</v>
      </c>
      <c r="AQ18" s="18"/>
      <c r="AR18" s="18">
        <v>1.7101043606016182</v>
      </c>
      <c r="AS18" s="18">
        <v>2.2562321494192221</v>
      </c>
      <c r="AT18" s="18">
        <v>1.402382275009409</v>
      </c>
      <c r="AU18" s="18">
        <v>1.1934979646761401</v>
      </c>
      <c r="AW18" s="21">
        <f t="shared" si="0"/>
        <v>3.0837254381805023E-2</v>
      </c>
      <c r="AY18" s="1" t="s">
        <v>92</v>
      </c>
      <c r="AZ18">
        <v>112.67676330519177</v>
      </c>
      <c r="BA18">
        <v>106.84946322964439</v>
      </c>
      <c r="BB18">
        <v>93.117516322054414</v>
      </c>
      <c r="BC18">
        <v>102.81042773809186</v>
      </c>
      <c r="BD18" s="11">
        <v>103.86354264874561</v>
      </c>
      <c r="BE18">
        <v>1.0848538421826361</v>
      </c>
      <c r="BF18">
        <v>1.0287484954272821</v>
      </c>
      <c r="BG18">
        <v>0.89653707111615666</v>
      </c>
      <c r="BH18">
        <v>0.98986059127392512</v>
      </c>
      <c r="BI18">
        <v>1</v>
      </c>
      <c r="BJ18">
        <v>1.9808476607790188E-2</v>
      </c>
      <c r="BL18" s="1" t="s">
        <v>92</v>
      </c>
      <c r="BM18">
        <v>210.17222325836678</v>
      </c>
      <c r="BN18">
        <v>239.9912903511491</v>
      </c>
      <c r="BO18">
        <v>142.17636369769221</v>
      </c>
      <c r="BP18">
        <v>155.53131979398825</v>
      </c>
      <c r="BQ18" s="11">
        <v>103.86354264874561</v>
      </c>
      <c r="BR18">
        <f t="shared" si="3"/>
        <v>2.0235418309304616</v>
      </c>
      <c r="BS18">
        <f t="shared" si="4"/>
        <v>2.3106403289436379</v>
      </c>
      <c r="BT18">
        <f t="shared" si="5"/>
        <v>1.3688765092340063</v>
      </c>
      <c r="BU18">
        <f t="shared" si="6"/>
        <v>1.4974582594392822</v>
      </c>
      <c r="BV18" s="22">
        <f t="shared" si="1"/>
        <v>1.8001292321368472</v>
      </c>
      <c r="BW18">
        <f t="shared" si="2"/>
        <v>0.1106913311483966</v>
      </c>
    </row>
    <row r="19" spans="2:75" x14ac:dyDescent="0.2">
      <c r="B19" s="18" t="s">
        <v>18</v>
      </c>
      <c r="C19" s="18">
        <v>171697</v>
      </c>
      <c r="D19" s="18">
        <v>179398</v>
      </c>
      <c r="E19" s="18">
        <v>95709</v>
      </c>
      <c r="F19" s="18">
        <v>362912</v>
      </c>
      <c r="H19" s="18" t="s">
        <v>18</v>
      </c>
      <c r="I19" s="18">
        <v>82830</v>
      </c>
      <c r="J19" s="18">
        <v>97353</v>
      </c>
      <c r="K19" s="18">
        <v>96127</v>
      </c>
      <c r="L19" s="18">
        <v>167282</v>
      </c>
      <c r="N19" s="18" t="s">
        <v>18</v>
      </c>
      <c r="O19" s="18">
        <v>194808</v>
      </c>
      <c r="P19" s="18">
        <v>185120</v>
      </c>
      <c r="Q19" s="18">
        <v>212125</v>
      </c>
      <c r="R19" s="18">
        <v>236282</v>
      </c>
      <c r="T19" s="18" t="s">
        <v>18</v>
      </c>
      <c r="U19" s="18">
        <v>113793</v>
      </c>
      <c r="V19" s="18">
        <v>153205</v>
      </c>
      <c r="W19" s="18">
        <v>232893</v>
      </c>
      <c r="X19" s="18">
        <v>150964</v>
      </c>
      <c r="AA19" s="19" t="s">
        <v>37</v>
      </c>
      <c r="AB19" s="19">
        <v>23653.1</v>
      </c>
      <c r="AC19" s="19" t="s">
        <v>18</v>
      </c>
      <c r="AD19" s="19">
        <v>81710.600000000006</v>
      </c>
      <c r="AE19" s="19">
        <v>206997</v>
      </c>
      <c r="AF19" s="19">
        <v>13673.250099999999</v>
      </c>
      <c r="AG19" s="19">
        <v>285592</v>
      </c>
      <c r="AH19" s="19">
        <v>34567.142699999997</v>
      </c>
      <c r="AI19" s="11"/>
      <c r="AJ19" s="11"/>
      <c r="AL19" s="18" t="s">
        <v>97</v>
      </c>
      <c r="AM19" s="18">
        <v>1.0723328365423019</v>
      </c>
      <c r="AN19" s="18">
        <v>1.0336096944532431</v>
      </c>
      <c r="AO19" s="18">
        <v>0.95059214936339731</v>
      </c>
      <c r="AP19" s="18">
        <v>1.0745618608896894</v>
      </c>
      <c r="AQ19" s="18"/>
      <c r="AR19" s="18">
        <v>1.4721130103677236</v>
      </c>
      <c r="AS19" s="18">
        <v>2.3905559843298336</v>
      </c>
      <c r="AT19" s="18">
        <v>1.2542721264535415</v>
      </c>
      <c r="AU19" s="18">
        <v>1.2230341894787404</v>
      </c>
      <c r="AW19">
        <f t="shared" si="0"/>
        <v>9.2046872417957282E-2</v>
      </c>
      <c r="AY19" s="1" t="s">
        <v>94</v>
      </c>
      <c r="AZ19">
        <v>105.36421832677686</v>
      </c>
      <c r="BA19">
        <v>94.841927732411463</v>
      </c>
      <c r="BB19">
        <v>103.93648594695178</v>
      </c>
      <c r="BC19">
        <v>88.945862861233664</v>
      </c>
      <c r="BD19" s="11">
        <v>98.272123716843439</v>
      </c>
      <c r="BE19">
        <v>1.0721679184462141</v>
      </c>
      <c r="BF19">
        <v>0.96509492361928007</v>
      </c>
      <c r="BG19">
        <v>1.0576395626335435</v>
      </c>
      <c r="BH19">
        <v>0.90509759530096234</v>
      </c>
      <c r="BI19">
        <v>0.99999999999999989</v>
      </c>
      <c r="BJ19">
        <v>1.9767059303426902E-2</v>
      </c>
      <c r="BL19" s="1" t="s">
        <v>94</v>
      </c>
      <c r="BM19">
        <v>171.01043606016182</v>
      </c>
      <c r="BN19">
        <v>225.62321494192221</v>
      </c>
      <c r="BO19">
        <v>140.23822750094089</v>
      </c>
      <c r="BP19">
        <v>119.34979646761401</v>
      </c>
      <c r="BQ19" s="11">
        <v>98.272123716843439</v>
      </c>
      <c r="BR19">
        <f t="shared" si="3"/>
        <v>1.7401723865549406</v>
      </c>
      <c r="BS19">
        <f t="shared" si="4"/>
        <v>2.295902504274987</v>
      </c>
      <c r="BT19">
        <f t="shared" si="5"/>
        <v>1.4270397565134194</v>
      </c>
      <c r="BU19">
        <f t="shared" si="6"/>
        <v>1.2144827236206146</v>
      </c>
      <c r="BV19" s="22">
        <f t="shared" si="1"/>
        <v>1.6693993427409903</v>
      </c>
      <c r="BW19">
        <f t="shared" si="2"/>
        <v>0.11754452476713312</v>
      </c>
    </row>
    <row r="20" spans="2:75" x14ac:dyDescent="0.2">
      <c r="B20" s="18" t="s">
        <v>19</v>
      </c>
      <c r="C20" s="18">
        <v>2226481</v>
      </c>
      <c r="D20" s="18">
        <v>2878021</v>
      </c>
      <c r="E20" s="18">
        <v>2305786</v>
      </c>
      <c r="F20" s="18">
        <v>5127625</v>
      </c>
      <c r="H20" s="18" t="s">
        <v>19</v>
      </c>
      <c r="I20" s="18">
        <v>1702883</v>
      </c>
      <c r="J20" s="18">
        <v>1104184</v>
      </c>
      <c r="K20" s="18">
        <v>1793651</v>
      </c>
      <c r="L20" s="18">
        <v>3206613</v>
      </c>
      <c r="N20" s="18" t="s">
        <v>19</v>
      </c>
      <c r="O20" s="18">
        <v>3506700</v>
      </c>
      <c r="P20" s="18">
        <v>3294478</v>
      </c>
      <c r="Q20" s="18">
        <v>6257163</v>
      </c>
      <c r="R20" s="18">
        <v>3673655</v>
      </c>
      <c r="T20" s="18" t="s">
        <v>19</v>
      </c>
      <c r="U20" s="18">
        <v>1546787</v>
      </c>
      <c r="V20" s="18">
        <v>1228487</v>
      </c>
      <c r="W20" s="18">
        <v>1693134</v>
      </c>
      <c r="X20" s="18">
        <v>3530745</v>
      </c>
      <c r="AA20" s="19" t="s">
        <v>38</v>
      </c>
      <c r="AB20" s="19">
        <v>320297</v>
      </c>
      <c r="AC20" s="19" t="s">
        <v>19</v>
      </c>
      <c r="AD20" s="19">
        <v>230021</v>
      </c>
      <c r="AE20" s="19">
        <v>3024590</v>
      </c>
      <c r="AF20" s="19">
        <v>540073.41189999995</v>
      </c>
      <c r="AG20" s="19">
        <v>2237104</v>
      </c>
      <c r="AH20" s="19">
        <v>738468.80680000002</v>
      </c>
      <c r="AI20" s="11"/>
      <c r="AJ20" s="11"/>
      <c r="AL20" s="18" t="s">
        <v>99</v>
      </c>
      <c r="AM20" s="18">
        <v>1.4091317854064567</v>
      </c>
      <c r="AN20" s="18">
        <v>1.3578986823710899</v>
      </c>
      <c r="AO20" s="18">
        <v>1.5585846602152018</v>
      </c>
      <c r="AP20" s="18">
        <v>1.8014784657347556</v>
      </c>
      <c r="AQ20" s="18"/>
      <c r="AR20" s="18">
        <v>1.4889693704474645</v>
      </c>
      <c r="AS20" s="18">
        <v>2.8935997334113042</v>
      </c>
      <c r="AT20" s="18">
        <v>1.529156081492786</v>
      </c>
      <c r="AU20" s="18">
        <v>1.7343687466455133</v>
      </c>
      <c r="AW20">
        <f t="shared" si="0"/>
        <v>0.31491026877100292</v>
      </c>
      <c r="AY20" s="1" t="s">
        <v>96</v>
      </c>
      <c r="AZ20">
        <v>107.23328365423019</v>
      </c>
      <c r="BA20">
        <v>103.36096944532432</v>
      </c>
      <c r="BB20">
        <v>95.059214936339728</v>
      </c>
      <c r="BC20">
        <v>107.45618608896893</v>
      </c>
      <c r="BD20" s="11">
        <v>103.2774135312158</v>
      </c>
      <c r="BE20">
        <v>1.0383033423064834</v>
      </c>
      <c r="BF20">
        <v>1.0008090434418486</v>
      </c>
      <c r="BG20">
        <v>0.92042598363104722</v>
      </c>
      <c r="BH20">
        <v>1.0404616306206205</v>
      </c>
      <c r="BI20">
        <v>1</v>
      </c>
      <c r="BJ20">
        <v>1.4021537166611713E-2</v>
      </c>
      <c r="BL20" s="1" t="s">
        <v>96</v>
      </c>
      <c r="BM20">
        <v>147.21130103677237</v>
      </c>
      <c r="BN20">
        <v>239.05559843298337</v>
      </c>
      <c r="BO20">
        <v>125.42721264535415</v>
      </c>
      <c r="BP20">
        <v>122.30341894787404</v>
      </c>
      <c r="BQ20" s="11">
        <v>103.2774135312158</v>
      </c>
      <c r="BR20">
        <f t="shared" si="3"/>
        <v>1.4253968607790266</v>
      </c>
      <c r="BS20">
        <f t="shared" si="4"/>
        <v>2.3146938934593706</v>
      </c>
      <c r="BT20">
        <f t="shared" si="5"/>
        <v>1.2144689565395006</v>
      </c>
      <c r="BU20">
        <f t="shared" si="6"/>
        <v>1.1842223267036756</v>
      </c>
      <c r="BV20" s="22">
        <f t="shared" si="1"/>
        <v>1.5346955093703936</v>
      </c>
      <c r="BW20">
        <f t="shared" si="2"/>
        <v>0.13273722244468325</v>
      </c>
    </row>
    <row r="21" spans="2:75" x14ac:dyDescent="0.2">
      <c r="B21" s="18" t="s">
        <v>20</v>
      </c>
      <c r="C21" s="18">
        <v>2417031</v>
      </c>
      <c r="D21" s="18">
        <v>2660020</v>
      </c>
      <c r="E21" s="18">
        <v>1824658</v>
      </c>
      <c r="F21" s="18">
        <v>3828569</v>
      </c>
      <c r="H21" s="18" t="s">
        <v>20</v>
      </c>
      <c r="I21" s="18">
        <v>1501348</v>
      </c>
      <c r="J21" s="18">
        <v>1005672</v>
      </c>
      <c r="K21" s="18">
        <v>2068729</v>
      </c>
      <c r="L21" s="18">
        <v>2452740</v>
      </c>
      <c r="N21" s="18" t="s">
        <v>20</v>
      </c>
      <c r="O21" s="18">
        <v>3651307</v>
      </c>
      <c r="P21" s="18">
        <v>3411428</v>
      </c>
      <c r="Q21" s="18">
        <v>4821817</v>
      </c>
      <c r="R21" s="18">
        <v>3853576</v>
      </c>
      <c r="T21" s="18" t="s">
        <v>20</v>
      </c>
      <c r="U21" s="18">
        <v>1769454</v>
      </c>
      <c r="V21" s="18">
        <v>1567401</v>
      </c>
      <c r="W21" s="18">
        <v>1698419</v>
      </c>
      <c r="X21" s="18">
        <v>3511853</v>
      </c>
      <c r="AA21" s="19" t="s">
        <v>39</v>
      </c>
      <c r="AB21" s="19">
        <v>504057</v>
      </c>
      <c r="AC21" s="19" t="s">
        <v>20</v>
      </c>
      <c r="AD21" s="19">
        <v>228808</v>
      </c>
      <c r="AE21" s="19">
        <v>3483516</v>
      </c>
      <c r="AF21" s="19">
        <v>608295.71389999997</v>
      </c>
      <c r="AG21" s="19">
        <v>2070379</v>
      </c>
      <c r="AH21" s="19">
        <v>575652.83759999997</v>
      </c>
      <c r="AI21" s="11"/>
      <c r="AJ21" s="11"/>
      <c r="AL21" s="18" t="s">
        <v>101</v>
      </c>
      <c r="AM21" s="18">
        <v>1.0964788217013268</v>
      </c>
      <c r="AN21" s="18">
        <v>0.9100023430145302</v>
      </c>
      <c r="AO21" s="18">
        <v>1.0335894244519943</v>
      </c>
      <c r="AP21" s="18">
        <v>1.0954724399362397</v>
      </c>
      <c r="AQ21" s="18"/>
      <c r="AR21" s="18">
        <v>1.6206696658479285</v>
      </c>
      <c r="AS21" s="18">
        <v>2.2868629845013433</v>
      </c>
      <c r="AT21" s="18">
        <v>1.4185628391366132</v>
      </c>
      <c r="AU21" s="18">
        <v>1.1321592946972587</v>
      </c>
      <c r="AW21">
        <f t="shared" si="0"/>
        <v>5.8753211244264879E-2</v>
      </c>
      <c r="AY21" s="1" t="s">
        <v>98</v>
      </c>
      <c r="AZ21">
        <v>140.91317854064567</v>
      </c>
      <c r="BA21">
        <v>135.78986823710898</v>
      </c>
      <c r="BB21">
        <v>155.85846602152017</v>
      </c>
      <c r="BC21">
        <v>180.14784657347556</v>
      </c>
      <c r="BD21" s="11">
        <v>153.17733984318761</v>
      </c>
      <c r="BE21">
        <v>0.9199348851788578</v>
      </c>
      <c r="BF21">
        <v>0.88648796470888758</v>
      </c>
      <c r="BG21">
        <v>1.0175034125875102</v>
      </c>
      <c r="BH21">
        <v>1.1760737375247441</v>
      </c>
      <c r="BI21">
        <v>1</v>
      </c>
      <c r="BJ21">
        <v>3.2469131258715714E-2</v>
      </c>
      <c r="BL21" s="1" t="s">
        <v>98</v>
      </c>
      <c r="BM21">
        <v>148.89693704474644</v>
      </c>
      <c r="BN21">
        <v>289.3599733411304</v>
      </c>
      <c r="BO21">
        <v>152.9156081492786</v>
      </c>
      <c r="BP21">
        <v>173.43687466455134</v>
      </c>
      <c r="BQ21" s="11">
        <v>153.17733984318761</v>
      </c>
      <c r="BR21">
        <f t="shared" si="3"/>
        <v>0.97205590067810843</v>
      </c>
      <c r="BS21">
        <f t="shared" si="4"/>
        <v>1.8890520858852697</v>
      </c>
      <c r="BT21">
        <f t="shared" si="5"/>
        <v>0.9982913158422978</v>
      </c>
      <c r="BU21">
        <f t="shared" si="6"/>
        <v>1.1322619575591537</v>
      </c>
      <c r="BV21" s="22">
        <f t="shared" si="1"/>
        <v>1.2479153149912074</v>
      </c>
      <c r="BW21">
        <f t="shared" si="2"/>
        <v>0.10828613864568422</v>
      </c>
    </row>
    <row r="22" spans="2:75" x14ac:dyDescent="0.2">
      <c r="B22" s="18" t="s">
        <v>21</v>
      </c>
      <c r="C22" s="18">
        <v>1285841</v>
      </c>
      <c r="D22" s="18">
        <v>1074315</v>
      </c>
      <c r="E22" s="18">
        <v>767498</v>
      </c>
      <c r="F22" s="18">
        <v>1348233</v>
      </c>
      <c r="H22" s="18" t="s">
        <v>21</v>
      </c>
      <c r="I22" s="18">
        <v>619211</v>
      </c>
      <c r="J22" s="18">
        <v>605887</v>
      </c>
      <c r="K22" s="18">
        <v>732243</v>
      </c>
      <c r="L22" s="18">
        <v>994206</v>
      </c>
      <c r="N22" s="18" t="s">
        <v>21</v>
      </c>
      <c r="O22" s="18">
        <v>1079859</v>
      </c>
      <c r="P22" s="18">
        <v>1412671</v>
      </c>
      <c r="Q22" s="18">
        <v>1398980</v>
      </c>
      <c r="R22" s="18">
        <v>1064157</v>
      </c>
      <c r="T22" s="18" t="s">
        <v>21</v>
      </c>
      <c r="U22" s="18">
        <v>687543</v>
      </c>
      <c r="V22" s="18">
        <v>573175</v>
      </c>
      <c r="W22" s="18">
        <v>677145</v>
      </c>
      <c r="X22" s="18">
        <v>1158533</v>
      </c>
      <c r="AA22" s="19" t="s">
        <v>40</v>
      </c>
      <c r="AB22" s="19">
        <v>67423</v>
      </c>
      <c r="AC22" s="19" t="s">
        <v>21</v>
      </c>
      <c r="AD22" s="19">
        <v>190441</v>
      </c>
      <c r="AE22" s="19">
        <v>1118403</v>
      </c>
      <c r="AF22" s="19">
        <v>132588.6416</v>
      </c>
      <c r="AG22" s="19">
        <v>880665</v>
      </c>
      <c r="AH22" s="19">
        <v>141833.85010000001</v>
      </c>
      <c r="AI22" s="11"/>
      <c r="AJ22" s="11"/>
      <c r="AL22" s="18" t="s">
        <v>103</v>
      </c>
      <c r="AM22" s="18">
        <v>0.89398911841227358</v>
      </c>
      <c r="AN22" s="18">
        <v>0.97676878201757689</v>
      </c>
      <c r="AO22" s="18">
        <v>0.91750257455239426</v>
      </c>
      <c r="AP22" s="18">
        <v>0.90502504787267868</v>
      </c>
      <c r="AQ22" s="18"/>
      <c r="AR22" s="18">
        <v>1.6542198274537596</v>
      </c>
      <c r="AS22" s="18">
        <v>2.1048062153073173</v>
      </c>
      <c r="AT22" s="18">
        <v>1.2684625802298966</v>
      </c>
      <c r="AU22" s="18">
        <v>1.2878139418891597</v>
      </c>
      <c r="AW22" s="17">
        <f t="shared" si="0"/>
        <v>1.5979152301087807E-2</v>
      </c>
      <c r="AY22" s="1" t="s">
        <v>100</v>
      </c>
      <c r="AZ22">
        <v>109.64788217013268</v>
      </c>
      <c r="BA22">
        <v>91.00023430145302</v>
      </c>
      <c r="BB22">
        <v>103.35894244519943</v>
      </c>
      <c r="BC22">
        <v>109.54724399362397</v>
      </c>
      <c r="BD22" s="11">
        <v>103.38857572760227</v>
      </c>
      <c r="BE22">
        <v>1.0605415675617951</v>
      </c>
      <c r="BF22">
        <v>0.88017688280387185</v>
      </c>
      <c r="BG22">
        <v>0.99971337952772543</v>
      </c>
      <c r="BH22">
        <v>1.0595681701066075</v>
      </c>
      <c r="BI22">
        <v>1</v>
      </c>
      <c r="BJ22">
        <v>2.1199110564371421E-2</v>
      </c>
      <c r="BL22" s="1" t="s">
        <v>100</v>
      </c>
      <c r="BM22">
        <v>162.06696658479285</v>
      </c>
      <c r="BN22">
        <v>228.68629845013433</v>
      </c>
      <c r="BO22">
        <v>141.85628391366131</v>
      </c>
      <c r="BP22">
        <v>113.21592946972588</v>
      </c>
      <c r="BQ22" s="11">
        <v>103.38857572760227</v>
      </c>
      <c r="BR22">
        <f t="shared" si="3"/>
        <v>1.5675519799381941</v>
      </c>
      <c r="BS22">
        <f t="shared" si="4"/>
        <v>2.2119107149000077</v>
      </c>
      <c r="BT22">
        <f t="shared" si="5"/>
        <v>1.3720692341038709</v>
      </c>
      <c r="BU22">
        <f t="shared" si="6"/>
        <v>1.095052607824057</v>
      </c>
      <c r="BV22" s="22">
        <f t="shared" si="1"/>
        <v>1.5616461341915324</v>
      </c>
      <c r="BW22">
        <f t="shared" si="2"/>
        <v>0.118719542044198</v>
      </c>
    </row>
    <row r="23" spans="2:75" x14ac:dyDescent="0.2">
      <c r="B23" s="18" t="s">
        <v>22</v>
      </c>
      <c r="C23" s="18">
        <v>5180424</v>
      </c>
      <c r="D23" s="18">
        <v>3383123</v>
      </c>
      <c r="E23" s="18">
        <v>1672405</v>
      </c>
      <c r="F23" s="18">
        <v>4759003</v>
      </c>
      <c r="H23" s="18" t="s">
        <v>22</v>
      </c>
      <c r="I23" s="18">
        <v>2368082</v>
      </c>
      <c r="J23" s="18">
        <v>2041996</v>
      </c>
      <c r="K23" s="18">
        <v>1779474</v>
      </c>
      <c r="L23" s="18">
        <v>2642782</v>
      </c>
      <c r="N23" s="18" t="s">
        <v>22</v>
      </c>
      <c r="O23" s="18">
        <v>2424369</v>
      </c>
      <c r="P23" s="18">
        <v>1861388</v>
      </c>
      <c r="Q23" s="18">
        <v>2435747</v>
      </c>
      <c r="R23" s="18">
        <v>2455398</v>
      </c>
      <c r="T23" s="18" t="s">
        <v>22</v>
      </c>
      <c r="U23" s="18">
        <v>1206486</v>
      </c>
      <c r="V23" s="18">
        <v>1470123</v>
      </c>
      <c r="W23" s="18">
        <v>1768300</v>
      </c>
      <c r="X23" s="18">
        <v>1333529</v>
      </c>
      <c r="AA23" s="19" t="s">
        <v>41</v>
      </c>
      <c r="AB23" s="19">
        <v>194177</v>
      </c>
      <c r="AC23" s="19" t="s">
        <v>22</v>
      </c>
      <c r="AD23" s="19">
        <v>442307</v>
      </c>
      <c r="AE23" s="19">
        <v>1882859</v>
      </c>
      <c r="AF23" s="19">
        <v>140946.94159999999</v>
      </c>
      <c r="AG23" s="19">
        <v>2399825</v>
      </c>
      <c r="AH23" s="19">
        <v>301092.8983</v>
      </c>
      <c r="AI23" s="11"/>
      <c r="AJ23" s="11"/>
      <c r="AL23" s="18" t="s">
        <v>105</v>
      </c>
      <c r="AM23" s="18">
        <v>1.0155088414809421</v>
      </c>
      <c r="AN23" s="18">
        <v>1.2390842533715705</v>
      </c>
      <c r="AO23" s="18">
        <v>1.030200046921139</v>
      </c>
      <c r="AP23" s="18">
        <v>1.1482764550379427</v>
      </c>
      <c r="AQ23" s="18"/>
      <c r="AR23" s="18">
        <v>0.99905864413400058</v>
      </c>
      <c r="AS23" s="18">
        <v>1.9692903610307435</v>
      </c>
      <c r="AT23" s="18">
        <v>1.2517222882574479</v>
      </c>
      <c r="AU23" s="18">
        <v>1.3479914043286687</v>
      </c>
      <c r="AW23">
        <f t="shared" si="0"/>
        <v>0.23051802629675919</v>
      </c>
      <c r="AY23" s="1" t="s">
        <v>102</v>
      </c>
      <c r="AZ23">
        <v>89.39891184122736</v>
      </c>
      <c r="BA23">
        <v>97.676878201757688</v>
      </c>
      <c r="BB23">
        <v>91.750257455239421</v>
      </c>
      <c r="BC23">
        <v>90.502504787267867</v>
      </c>
      <c r="BD23" s="11">
        <v>92.33213807137308</v>
      </c>
      <c r="BE23">
        <v>0.96823179565192863</v>
      </c>
      <c r="BF23">
        <v>1.0578860215091423</v>
      </c>
      <c r="BG23">
        <v>0.99369796228823526</v>
      </c>
      <c r="BH23">
        <v>0.98018422055069387</v>
      </c>
      <c r="BI23">
        <v>1</v>
      </c>
      <c r="BJ23">
        <v>9.9920709066424265E-3</v>
      </c>
      <c r="BL23" s="1" t="s">
        <v>102</v>
      </c>
      <c r="BM23">
        <v>165.42198274537597</v>
      </c>
      <c r="BN23">
        <v>210.48062153073172</v>
      </c>
      <c r="BO23">
        <v>126.84625802298966</v>
      </c>
      <c r="BP23">
        <v>128.78139418891595</v>
      </c>
      <c r="BQ23" s="11">
        <v>92.33213807137308</v>
      </c>
      <c r="BR23">
        <f t="shared" si="3"/>
        <v>1.7915970127054155</v>
      </c>
      <c r="BS23">
        <f t="shared" si="4"/>
        <v>2.2796030280164143</v>
      </c>
      <c r="BT23">
        <f t="shared" si="5"/>
        <v>1.3738039719705941</v>
      </c>
      <c r="BU23">
        <f t="shared" si="6"/>
        <v>1.3947623967005667</v>
      </c>
      <c r="BV23" s="22">
        <f t="shared" si="1"/>
        <v>1.7099416023482477</v>
      </c>
      <c r="BW23">
        <f t="shared" si="2"/>
        <v>0.10640999563045175</v>
      </c>
    </row>
    <row r="24" spans="2:75" x14ac:dyDescent="0.2">
      <c r="B24" s="18" t="s">
        <v>23</v>
      </c>
      <c r="C24" s="18">
        <v>2997307</v>
      </c>
      <c r="D24" s="18">
        <v>2791057</v>
      </c>
      <c r="E24" s="18">
        <v>1374012</v>
      </c>
      <c r="F24" s="18">
        <v>3759676</v>
      </c>
      <c r="H24" s="18" t="s">
        <v>23</v>
      </c>
      <c r="I24" s="18">
        <v>1829216</v>
      </c>
      <c r="J24" s="18">
        <v>1332408</v>
      </c>
      <c r="K24" s="18">
        <v>1286702</v>
      </c>
      <c r="L24" s="18">
        <v>1817838</v>
      </c>
      <c r="N24" s="18" t="s">
        <v>23</v>
      </c>
      <c r="O24" s="18">
        <v>1985232</v>
      </c>
      <c r="P24" s="18">
        <v>1610253</v>
      </c>
      <c r="Q24" s="18">
        <v>2377495</v>
      </c>
      <c r="R24" s="18">
        <v>1477096</v>
      </c>
      <c r="T24" s="18" t="s">
        <v>23</v>
      </c>
      <c r="U24" s="18">
        <v>545199</v>
      </c>
      <c r="V24" s="18">
        <v>417587</v>
      </c>
      <c r="W24" s="18">
        <v>554684</v>
      </c>
      <c r="X24" s="18">
        <v>1101772</v>
      </c>
      <c r="AA24" s="19" t="s">
        <v>42</v>
      </c>
      <c r="AB24" s="19">
        <v>51759.3</v>
      </c>
      <c r="AC24" s="19" t="s">
        <v>23</v>
      </c>
      <c r="AD24" s="19">
        <v>307016</v>
      </c>
      <c r="AE24" s="19">
        <v>1536237</v>
      </c>
      <c r="AF24" s="19">
        <v>293104.22090000001</v>
      </c>
      <c r="AG24" s="19">
        <v>2176686</v>
      </c>
      <c r="AH24" s="19">
        <v>556659.9939</v>
      </c>
      <c r="AI24" s="11"/>
      <c r="AJ24" s="11"/>
      <c r="AL24" s="18" t="s">
        <v>107</v>
      </c>
      <c r="AM24" s="18">
        <v>1.0307865889198169</v>
      </c>
      <c r="AN24" s="18">
        <v>1.0962051636909951</v>
      </c>
      <c r="AO24" s="18">
        <v>0.98416397165963598</v>
      </c>
      <c r="AP24" s="18">
        <v>1.1540709163295644</v>
      </c>
      <c r="AQ24" s="18"/>
      <c r="AR24" s="18">
        <v>1.1130389076948808</v>
      </c>
      <c r="AS24" s="18">
        <v>1.9417005089901433</v>
      </c>
      <c r="AT24" s="18">
        <v>1.3084971159060024</v>
      </c>
      <c r="AU24" s="18">
        <v>0.9988016372323465</v>
      </c>
      <c r="AW24">
        <f t="shared" si="0"/>
        <v>0.24661001235444452</v>
      </c>
      <c r="AY24" s="1" t="s">
        <v>104</v>
      </c>
      <c r="AZ24">
        <v>101.55088414809421</v>
      </c>
      <c r="BA24">
        <v>123.90842533715704</v>
      </c>
      <c r="BB24">
        <v>103.0200046921139</v>
      </c>
      <c r="BC24">
        <v>114.82764550379427</v>
      </c>
      <c r="BD24" s="11">
        <v>110.82673992028985</v>
      </c>
      <c r="BE24">
        <v>0.91630308913835112</v>
      </c>
      <c r="BF24">
        <v>1.1180372663337022</v>
      </c>
      <c r="BG24">
        <v>0.92955910068462888</v>
      </c>
      <c r="BH24">
        <v>1.036100543843318</v>
      </c>
      <c r="BI24">
        <v>1</v>
      </c>
      <c r="BJ24">
        <v>2.3806134841962527E-2</v>
      </c>
      <c r="BL24" s="1" t="s">
        <v>104</v>
      </c>
      <c r="BM24">
        <v>99.905864413400053</v>
      </c>
      <c r="BN24">
        <v>196.92903610307434</v>
      </c>
      <c r="BO24">
        <v>125.1722288257448</v>
      </c>
      <c r="BP24">
        <v>134.79914043286686</v>
      </c>
      <c r="BQ24" s="11">
        <v>110.82673992028985</v>
      </c>
      <c r="BR24">
        <f t="shared" si="3"/>
        <v>0.90145992280613463</v>
      </c>
      <c r="BS24">
        <f t="shared" si="4"/>
        <v>1.7769090405863424</v>
      </c>
      <c r="BT24">
        <f t="shared" si="5"/>
        <v>1.1294406829594796</v>
      </c>
      <c r="BU24">
        <f t="shared" si="6"/>
        <v>1.2163052033274526</v>
      </c>
      <c r="BV24" s="22">
        <f t="shared" si="1"/>
        <v>1.2560287124198524</v>
      </c>
      <c r="BW24">
        <f t="shared" si="2"/>
        <v>9.2942391343625835E-2</v>
      </c>
    </row>
    <row r="25" spans="2:75" x14ac:dyDescent="0.2">
      <c r="B25" s="18"/>
      <c r="C25" s="18"/>
      <c r="D25" s="18"/>
      <c r="E25" s="18"/>
      <c r="F25" s="18"/>
      <c r="H25" s="18"/>
      <c r="I25" s="18"/>
      <c r="J25" s="18"/>
      <c r="K25" s="18"/>
      <c r="L25" s="18"/>
      <c r="N25" s="18"/>
      <c r="O25" s="18"/>
      <c r="P25" s="18"/>
      <c r="Q25" s="18"/>
      <c r="R25" s="18"/>
      <c r="T25" s="18"/>
      <c r="U25" s="18"/>
      <c r="V25" s="18"/>
      <c r="W25" s="18"/>
      <c r="X25" s="18"/>
      <c r="AA25" s="20"/>
      <c r="AB25" s="20"/>
      <c r="AC25" s="20"/>
      <c r="AD25" s="20"/>
      <c r="AE25" s="19"/>
      <c r="AF25" s="19"/>
      <c r="AG25" s="19"/>
      <c r="AH25" s="19"/>
      <c r="AI25" s="11"/>
      <c r="AJ25" s="11"/>
      <c r="AL25" s="18" t="s">
        <v>109</v>
      </c>
      <c r="AM25" s="18">
        <v>0.99767223666494398</v>
      </c>
      <c r="AN25" s="18">
        <v>1.0195909726570243</v>
      </c>
      <c r="AO25" s="18">
        <v>0.94946994293904541</v>
      </c>
      <c r="AP25" s="18">
        <v>0.9453355425684512</v>
      </c>
      <c r="AQ25" s="18"/>
      <c r="AR25" s="18">
        <v>1.25622374322427</v>
      </c>
      <c r="AS25" s="18">
        <v>2.6133877544006192</v>
      </c>
      <c r="AT25" s="18">
        <v>1.5546054762289236</v>
      </c>
      <c r="AU25" s="18">
        <v>1.0991407339021764</v>
      </c>
      <c r="AW25">
        <f t="shared" si="0"/>
        <v>0.10435097015232035</v>
      </c>
      <c r="AY25" s="1" t="s">
        <v>106</v>
      </c>
      <c r="AZ25">
        <v>103.07865889198169</v>
      </c>
      <c r="BA25">
        <v>109.62051636909951</v>
      </c>
      <c r="BB25">
        <v>98.416397165963602</v>
      </c>
      <c r="BC25">
        <v>115.40709163295644</v>
      </c>
      <c r="BD25" s="11">
        <v>106.63066601500032</v>
      </c>
      <c r="BE25">
        <v>0.96668869045121653</v>
      </c>
      <c r="BF25">
        <v>1.028039310508279</v>
      </c>
      <c r="BG25">
        <v>0.92296522983471596</v>
      </c>
      <c r="BH25">
        <v>1.0823067692057882</v>
      </c>
      <c r="BI25">
        <v>0.99999999999999978</v>
      </c>
      <c r="BJ25">
        <v>1.7443125645190651E-2</v>
      </c>
      <c r="BL25" s="1" t="s">
        <v>106</v>
      </c>
      <c r="BM25">
        <v>111.30389076948808</v>
      </c>
      <c r="BN25">
        <v>194.17005089901434</v>
      </c>
      <c r="BO25">
        <v>130.84971159060024</v>
      </c>
      <c r="BP25">
        <v>99.880163723234645</v>
      </c>
      <c r="BQ25" s="11">
        <v>106.63066601500032</v>
      </c>
      <c r="BR25">
        <f t="shared" si="3"/>
        <v>1.0438262737084505</v>
      </c>
      <c r="BS25">
        <f t="shared" si="4"/>
        <v>1.8209588119021913</v>
      </c>
      <c r="BT25">
        <f t="shared" si="5"/>
        <v>1.2271302101047825</v>
      </c>
      <c r="BU25">
        <f t="shared" si="6"/>
        <v>0.93669267440554072</v>
      </c>
      <c r="BV25" s="22">
        <f t="shared" si="1"/>
        <v>1.2571519925302412</v>
      </c>
      <c r="BW25">
        <f t="shared" si="2"/>
        <v>9.8634581692783538E-2</v>
      </c>
    </row>
    <row r="26" spans="2:75" x14ac:dyDescent="0.2">
      <c r="B26" s="18" t="s">
        <v>24</v>
      </c>
      <c r="C26" s="18">
        <v>17196.7379</v>
      </c>
      <c r="D26" s="18">
        <v>16662.735400000001</v>
      </c>
      <c r="E26" s="18">
        <v>24856.655500000001</v>
      </c>
      <c r="F26" s="18">
        <v>22282.2991</v>
      </c>
      <c r="H26" s="18" t="s">
        <v>24</v>
      </c>
      <c r="I26" s="18">
        <v>9254.4955000000009</v>
      </c>
      <c r="J26" s="18">
        <v>18105.9352</v>
      </c>
      <c r="K26" s="18">
        <v>9420.7327999999998</v>
      </c>
      <c r="L26" s="18">
        <v>32375.4107</v>
      </c>
      <c r="N26" s="18" t="s">
        <v>24</v>
      </c>
      <c r="O26" s="18">
        <v>16253.1787</v>
      </c>
      <c r="P26" s="18">
        <v>11710.906999999999</v>
      </c>
      <c r="Q26" s="18">
        <v>26261.778600000001</v>
      </c>
      <c r="R26" s="18">
        <v>32559.293300000001</v>
      </c>
      <c r="T26" s="18" t="s">
        <v>24</v>
      </c>
      <c r="U26" s="18">
        <v>19125.647799999999</v>
      </c>
      <c r="V26" s="18">
        <v>17886.761999999999</v>
      </c>
      <c r="W26" s="18">
        <v>9671.4817999999996</v>
      </c>
      <c r="X26" s="18">
        <v>20668.218499999999</v>
      </c>
      <c r="AA26" s="20"/>
      <c r="AB26" s="20"/>
      <c r="AC26" s="20"/>
      <c r="AD26" s="20"/>
      <c r="AE26" s="19"/>
      <c r="AF26" s="19"/>
      <c r="AG26" s="19"/>
      <c r="AH26" s="19"/>
      <c r="AI26" s="11"/>
      <c r="AJ26" s="11"/>
      <c r="AY26" s="1" t="s">
        <v>108</v>
      </c>
      <c r="AZ26">
        <v>99.767223666494402</v>
      </c>
      <c r="BA26">
        <v>101.95909726570243</v>
      </c>
      <c r="BB26">
        <v>94.946994293904538</v>
      </c>
      <c r="BC26">
        <v>94.533554256845122</v>
      </c>
      <c r="BD26" s="11">
        <v>97.801717370736611</v>
      </c>
      <c r="BE26">
        <v>1.0200968484868946</v>
      </c>
      <c r="BF26">
        <v>1.0425082504349739</v>
      </c>
      <c r="BG26">
        <v>0.97081111504401618</v>
      </c>
      <c r="BH26">
        <v>0.96658378603411554</v>
      </c>
      <c r="BI26">
        <v>1</v>
      </c>
      <c r="BJ26">
        <v>9.3312524111797326E-3</v>
      </c>
      <c r="BL26" s="1" t="s">
        <v>108</v>
      </c>
      <c r="BM26">
        <v>125.62237432242699</v>
      </c>
      <c r="BN26">
        <v>261.33877544006191</v>
      </c>
      <c r="BO26">
        <v>155.46054762289236</v>
      </c>
      <c r="BP26">
        <v>109.91407339021764</v>
      </c>
      <c r="BQ26" s="11">
        <v>97.801717370736611</v>
      </c>
      <c r="BR26">
        <f t="shared" si="3"/>
        <v>1.2844597998850134</v>
      </c>
      <c r="BS26">
        <f t="shared" si="4"/>
        <v>2.6721286953418821</v>
      </c>
      <c r="BT26">
        <f t="shared" si="5"/>
        <v>1.5895482390517606</v>
      </c>
      <c r="BU26">
        <f t="shared" si="6"/>
        <v>1.1238460463180495</v>
      </c>
      <c r="BV26" s="22">
        <f t="shared" si="1"/>
        <v>1.6674956951491764</v>
      </c>
      <c r="BW26">
        <f t="shared" si="2"/>
        <v>0.1742624163870925</v>
      </c>
    </row>
    <row r="27" spans="2:75" x14ac:dyDescent="0.2">
      <c r="B27" s="18" t="s">
        <v>25</v>
      </c>
      <c r="C27" s="18">
        <v>199954.68220000001</v>
      </c>
      <c r="D27" s="18">
        <v>172444.73079999999</v>
      </c>
      <c r="E27" s="18">
        <v>144502.00520000001</v>
      </c>
      <c r="F27" s="18">
        <v>178169.23759999999</v>
      </c>
      <c r="H27" s="18" t="s">
        <v>25</v>
      </c>
      <c r="I27" s="18">
        <v>85237.0147</v>
      </c>
      <c r="J27" s="18">
        <v>218088.47839999999</v>
      </c>
      <c r="K27" s="18">
        <v>153373.8763</v>
      </c>
      <c r="L27" s="18">
        <v>164370.61300000001</v>
      </c>
      <c r="N27" s="18" t="s">
        <v>25</v>
      </c>
      <c r="O27" s="18">
        <v>146482.92230000001</v>
      </c>
      <c r="P27" s="18">
        <v>151868.45360000001</v>
      </c>
      <c r="Q27" s="18">
        <v>147008.56649999999</v>
      </c>
      <c r="R27" s="18">
        <v>164508.98929999999</v>
      </c>
      <c r="T27" s="18" t="s">
        <v>25</v>
      </c>
      <c r="U27" s="18">
        <v>357506.77980000002</v>
      </c>
      <c r="V27" s="18">
        <v>483484.0061</v>
      </c>
      <c r="W27" s="18">
        <v>325347.7562</v>
      </c>
      <c r="X27" s="18">
        <v>249617.84340000001</v>
      </c>
      <c r="AA27" s="19"/>
      <c r="AB27" s="19"/>
      <c r="AC27" s="19"/>
      <c r="AD27" s="19"/>
      <c r="AE27" s="19"/>
      <c r="AF27" s="19"/>
      <c r="AG27" s="19"/>
      <c r="AH27" s="19"/>
      <c r="AI27" s="11"/>
      <c r="AJ27" s="11"/>
    </row>
    <row r="28" spans="2:75" x14ac:dyDescent="0.2">
      <c r="B28" s="18" t="s">
        <v>26</v>
      </c>
      <c r="C28" s="18">
        <v>758.74789999999996</v>
      </c>
      <c r="D28" s="18">
        <v>1135.8000999999999</v>
      </c>
      <c r="E28" s="18">
        <v>4809.7372999999998</v>
      </c>
      <c r="F28" s="18">
        <v>0</v>
      </c>
      <c r="H28" s="18" t="s">
        <v>26</v>
      </c>
      <c r="I28" s="18">
        <v>0</v>
      </c>
      <c r="J28" s="18">
        <v>17094.580900000001</v>
      </c>
      <c r="K28" s="18">
        <v>2280.8872000000001</v>
      </c>
      <c r="L28" s="18">
        <v>2044.9974</v>
      </c>
      <c r="N28" s="18" t="s">
        <v>26</v>
      </c>
      <c r="O28" s="18">
        <v>629.65859999999998</v>
      </c>
      <c r="P28" s="18">
        <v>252.60640000000001</v>
      </c>
      <c r="Q28" s="18">
        <v>1645.6564000000001</v>
      </c>
      <c r="R28" s="18">
        <v>4683.4341000000004</v>
      </c>
      <c r="T28" s="18" t="s">
        <v>26</v>
      </c>
      <c r="U28" s="18">
        <v>22917.529900000001</v>
      </c>
      <c r="V28" s="18">
        <v>2279.0297999999998</v>
      </c>
      <c r="W28" s="18">
        <v>2278.1010999999999</v>
      </c>
      <c r="X28" s="18">
        <v>252.60640000000001</v>
      </c>
      <c r="AA28" s="19" t="s">
        <v>70</v>
      </c>
      <c r="AB28" s="19" t="s">
        <v>71</v>
      </c>
      <c r="AC28" s="19">
        <f>(AB6*AF6)/((AB6*AF6)+(AD6*AE6))</f>
        <v>4.7256923470325226E-3</v>
      </c>
      <c r="AD28" s="19" t="s">
        <v>72</v>
      </c>
      <c r="AE28" s="19">
        <f>(AB6*AH6)/((AB6*AH6)+(AD6*AG6))</f>
        <v>7.7839389563605513E-3</v>
      </c>
      <c r="AF28" s="19" t="s">
        <v>73</v>
      </c>
      <c r="AG28" s="19">
        <f>AC28/AE28</f>
        <v>0.60710809443989544</v>
      </c>
      <c r="AH28" s="19"/>
      <c r="AI28" s="11"/>
      <c r="AJ28" s="11"/>
    </row>
    <row r="29" spans="2:75" x14ac:dyDescent="0.2">
      <c r="B29" s="18" t="s">
        <v>27</v>
      </c>
      <c r="C29" s="18">
        <v>577264.13210000005</v>
      </c>
      <c r="D29" s="18">
        <v>858689.95050000004</v>
      </c>
      <c r="E29" s="18">
        <v>489429.54350000003</v>
      </c>
      <c r="F29" s="18">
        <v>566401.12820000004</v>
      </c>
      <c r="H29" s="18" t="s">
        <v>27</v>
      </c>
      <c r="I29" s="18">
        <v>1227619.7402999999</v>
      </c>
      <c r="J29" s="18">
        <v>1234453.1148999999</v>
      </c>
      <c r="K29" s="18">
        <v>798748.86639999994</v>
      </c>
      <c r="L29" s="18">
        <v>843864.18370000005</v>
      </c>
      <c r="N29" s="18" t="s">
        <v>27</v>
      </c>
      <c r="O29" s="18">
        <v>654860.73190000001</v>
      </c>
      <c r="P29" s="18">
        <v>384818.91810000001</v>
      </c>
      <c r="Q29" s="18">
        <v>770432.80339999998</v>
      </c>
      <c r="R29" s="18">
        <v>373892.76260000002</v>
      </c>
      <c r="T29" s="18" t="s">
        <v>27</v>
      </c>
      <c r="U29" s="18">
        <v>348098.1201</v>
      </c>
      <c r="V29" s="18">
        <v>358015.70740000001</v>
      </c>
      <c r="W29" s="18">
        <v>589127.34589999996</v>
      </c>
      <c r="X29" s="18">
        <v>381331.6496</v>
      </c>
      <c r="AA29" s="19" t="s">
        <v>74</v>
      </c>
      <c r="AB29" s="19" t="s">
        <v>71</v>
      </c>
      <c r="AC29" s="19">
        <f t="shared" ref="AC29:AC46" si="7">(AB7*AF7)/((AB7*AF7)+(AD7*AE7))</f>
        <v>4.6761520971709949E-2</v>
      </c>
      <c r="AD29" s="19" t="s">
        <v>72</v>
      </c>
      <c r="AE29" s="19">
        <f t="shared" ref="AE29:AE46" si="8">(AB7*AH7)/((AB7*AH7)+(AD7*AG7))</f>
        <v>7.1693340935334582E-2</v>
      </c>
      <c r="AF29" s="19" t="s">
        <v>75</v>
      </c>
      <c r="AG29" s="19">
        <f t="shared" ref="AG29:AG46" si="9">AC29/AE29</f>
        <v>0.65224357467017124</v>
      </c>
      <c r="AH29" s="19"/>
      <c r="AI29" s="11"/>
      <c r="AJ29" s="11"/>
    </row>
    <row r="30" spans="2:75" x14ac:dyDescent="0.2">
      <c r="B30" s="18" t="s">
        <v>28</v>
      </c>
      <c r="C30" s="18">
        <v>73254.927299999996</v>
      </c>
      <c r="D30" s="18">
        <v>73668.198799999998</v>
      </c>
      <c r="E30" s="18">
        <v>49050.2192</v>
      </c>
      <c r="F30" s="18">
        <v>85531.412599999996</v>
      </c>
      <c r="H30" s="18" t="s">
        <v>28</v>
      </c>
      <c r="I30" s="18">
        <v>165509.1992</v>
      </c>
      <c r="J30" s="18">
        <v>81303.970199999996</v>
      </c>
      <c r="K30" s="18">
        <v>142497.87059999999</v>
      </c>
      <c r="L30" s="18">
        <v>190518.16149999999</v>
      </c>
      <c r="N30" s="18" t="s">
        <v>28</v>
      </c>
      <c r="O30" s="18">
        <v>64364.482199999999</v>
      </c>
      <c r="P30" s="18">
        <v>78179.823399999994</v>
      </c>
      <c r="Q30" s="18">
        <v>86813.9473</v>
      </c>
      <c r="R30" s="18">
        <v>86466.613500000007</v>
      </c>
      <c r="T30" s="18" t="s">
        <v>28</v>
      </c>
      <c r="U30" s="18">
        <v>221611.03750000001</v>
      </c>
      <c r="V30" s="18">
        <v>315289.00650000002</v>
      </c>
      <c r="W30" s="18">
        <v>308960.84470000002</v>
      </c>
      <c r="X30" s="18">
        <v>193138.02419999999</v>
      </c>
      <c r="AA30" s="19" t="s">
        <v>76</v>
      </c>
      <c r="AB30" s="19" t="s">
        <v>71</v>
      </c>
      <c r="AC30" s="19">
        <f t="shared" si="7"/>
        <v>1.5328985218724209E-3</v>
      </c>
      <c r="AD30" s="19" t="s">
        <v>72</v>
      </c>
      <c r="AE30" s="19">
        <f t="shared" si="8"/>
        <v>1.6036901474816042E-3</v>
      </c>
      <c r="AF30" s="19" t="s">
        <v>77</v>
      </c>
      <c r="AG30" s="19">
        <f t="shared" si="9"/>
        <v>0.9558570427583204</v>
      </c>
      <c r="AH30" s="19"/>
      <c r="AI30" s="11"/>
      <c r="AJ30" s="11"/>
    </row>
    <row r="31" spans="2:75" x14ac:dyDescent="0.2">
      <c r="B31" s="18" t="s">
        <v>29</v>
      </c>
      <c r="C31" s="18">
        <v>0</v>
      </c>
      <c r="D31" s="18">
        <v>0</v>
      </c>
      <c r="E31" s="18">
        <v>0</v>
      </c>
      <c r="F31" s="18">
        <v>0</v>
      </c>
      <c r="H31" s="18" t="s">
        <v>29</v>
      </c>
      <c r="I31" s="18">
        <v>0</v>
      </c>
      <c r="J31" s="18">
        <v>0</v>
      </c>
      <c r="K31" s="18">
        <v>0</v>
      </c>
      <c r="L31" s="18">
        <v>0</v>
      </c>
      <c r="N31" s="18" t="s">
        <v>29</v>
      </c>
      <c r="O31" s="18">
        <v>0</v>
      </c>
      <c r="P31" s="18">
        <v>0</v>
      </c>
      <c r="Q31" s="18">
        <v>0</v>
      </c>
      <c r="R31" s="18">
        <v>0</v>
      </c>
      <c r="T31" s="18" t="s">
        <v>29</v>
      </c>
      <c r="U31" s="18">
        <v>0</v>
      </c>
      <c r="V31" s="18">
        <v>0</v>
      </c>
      <c r="W31" s="18">
        <v>0</v>
      </c>
      <c r="X31" s="18">
        <v>0</v>
      </c>
      <c r="AA31" s="19" t="s">
        <v>78</v>
      </c>
      <c r="AB31" s="19" t="s">
        <v>71</v>
      </c>
      <c r="AC31" s="19">
        <f t="shared" si="7"/>
        <v>0.49079775603674713</v>
      </c>
      <c r="AD31" s="19" t="s">
        <v>72</v>
      </c>
      <c r="AE31" s="19">
        <f t="shared" si="8"/>
        <v>0.58668952061667268</v>
      </c>
      <c r="AF31" s="19" t="s">
        <v>79</v>
      </c>
      <c r="AG31" s="19">
        <f t="shared" si="9"/>
        <v>0.83655449567407791</v>
      </c>
      <c r="AH31" s="19"/>
      <c r="AI31" s="11"/>
      <c r="AJ31" s="11"/>
    </row>
    <row r="32" spans="2:75" x14ac:dyDescent="0.2">
      <c r="B32" s="18" t="s">
        <v>30</v>
      </c>
      <c r="C32" s="18">
        <v>166671.93160000001</v>
      </c>
      <c r="D32" s="18">
        <v>134505.47839999999</v>
      </c>
      <c r="E32" s="18">
        <v>155583.2536</v>
      </c>
      <c r="F32" s="18">
        <v>496510.88099999999</v>
      </c>
      <c r="H32" s="18" t="s">
        <v>30</v>
      </c>
      <c r="I32" s="18">
        <v>276161.01809999999</v>
      </c>
      <c r="J32" s="18">
        <v>435264.97340000002</v>
      </c>
      <c r="K32" s="18">
        <v>677676.10479999997</v>
      </c>
      <c r="L32" s="18">
        <v>470984.63280000002</v>
      </c>
      <c r="N32" s="18" t="s">
        <v>30</v>
      </c>
      <c r="O32" s="18">
        <v>327754.94660000002</v>
      </c>
      <c r="P32" s="18">
        <v>359679.00910000002</v>
      </c>
      <c r="Q32" s="18">
        <v>171750.99189999999</v>
      </c>
      <c r="R32" s="18">
        <v>284305.71710000001</v>
      </c>
      <c r="T32" s="18" t="s">
        <v>30</v>
      </c>
      <c r="U32" s="18">
        <v>2707766.0123999999</v>
      </c>
      <c r="V32" s="18">
        <v>4230335.3004999999</v>
      </c>
      <c r="W32" s="18">
        <v>1609603.3373</v>
      </c>
      <c r="X32" s="18">
        <v>1864739.5161000001</v>
      </c>
      <c r="AA32" s="19" t="s">
        <v>80</v>
      </c>
      <c r="AB32" s="19" t="s">
        <v>71</v>
      </c>
      <c r="AC32" s="19">
        <f t="shared" si="7"/>
        <v>0.16321769101670811</v>
      </c>
      <c r="AD32" s="19" t="s">
        <v>72</v>
      </c>
      <c r="AE32" s="19">
        <f t="shared" si="8"/>
        <v>0.2870766659440453</v>
      </c>
      <c r="AF32" s="19" t="s">
        <v>81</v>
      </c>
      <c r="AG32" s="19">
        <f t="shared" si="9"/>
        <v>0.56855087988419517</v>
      </c>
      <c r="AH32" s="19"/>
      <c r="AI32" s="11"/>
      <c r="AJ32" s="11"/>
    </row>
    <row r="33" spans="2:36" x14ac:dyDescent="0.2">
      <c r="B33" s="18" t="s">
        <v>31</v>
      </c>
      <c r="C33" s="18">
        <v>82112.867899999997</v>
      </c>
      <c r="D33" s="18">
        <v>112525.93549999999</v>
      </c>
      <c r="E33" s="18">
        <v>104107.27</v>
      </c>
      <c r="F33" s="18">
        <v>164973.33929999999</v>
      </c>
      <c r="H33" s="18" t="s">
        <v>31</v>
      </c>
      <c r="I33" s="18">
        <v>154425.16469999999</v>
      </c>
      <c r="J33" s="18">
        <v>87674.852199999994</v>
      </c>
      <c r="K33" s="18">
        <v>211196.59570000001</v>
      </c>
      <c r="L33" s="18">
        <v>165694.93919999999</v>
      </c>
      <c r="N33" s="18" t="s">
        <v>31</v>
      </c>
      <c r="O33" s="18">
        <v>92766.914300000004</v>
      </c>
      <c r="P33" s="18">
        <v>123852.3607</v>
      </c>
      <c r="Q33" s="18">
        <v>182297.30910000001</v>
      </c>
      <c r="R33" s="18">
        <v>153765.78769999999</v>
      </c>
      <c r="T33" s="18" t="s">
        <v>31</v>
      </c>
      <c r="U33" s="18">
        <v>189665.61489999999</v>
      </c>
      <c r="V33" s="18">
        <v>259906.91070000001</v>
      </c>
      <c r="W33" s="18">
        <v>235666.91200000001</v>
      </c>
      <c r="X33" s="18">
        <v>280683.78710000002</v>
      </c>
      <c r="AA33" s="19" t="s">
        <v>82</v>
      </c>
      <c r="AB33" s="19" t="s">
        <v>71</v>
      </c>
      <c r="AC33" s="19">
        <f t="shared" si="7"/>
        <v>0</v>
      </c>
      <c r="AD33" s="19" t="s">
        <v>72</v>
      </c>
      <c r="AE33" s="19">
        <f t="shared" si="8"/>
        <v>0</v>
      </c>
      <c r="AF33" s="19" t="s">
        <v>83</v>
      </c>
      <c r="AG33" s="19" t="e">
        <f t="shared" si="9"/>
        <v>#DIV/0!</v>
      </c>
      <c r="AH33" s="19"/>
      <c r="AI33" s="11"/>
      <c r="AJ33" s="11"/>
    </row>
    <row r="34" spans="2:36" x14ac:dyDescent="0.2">
      <c r="B34" s="18" t="s">
        <v>32</v>
      </c>
      <c r="C34" s="18">
        <v>565229.10880000005</v>
      </c>
      <c r="D34" s="18">
        <v>736254.78599999996</v>
      </c>
      <c r="E34" s="18">
        <v>540310.2304</v>
      </c>
      <c r="F34" s="18">
        <v>1035192.1716</v>
      </c>
      <c r="H34" s="18" t="s">
        <v>32</v>
      </c>
      <c r="I34" s="18">
        <v>1140035.9007000001</v>
      </c>
      <c r="J34" s="18">
        <v>914912.51980000001</v>
      </c>
      <c r="K34" s="18">
        <v>1182665.0881000001</v>
      </c>
      <c r="L34" s="18">
        <v>1866908.0305999999</v>
      </c>
      <c r="N34" s="18" t="s">
        <v>32</v>
      </c>
      <c r="O34" s="18">
        <v>785236.28139999998</v>
      </c>
      <c r="P34" s="18">
        <v>743662.09719999996</v>
      </c>
      <c r="Q34" s="18">
        <v>994591.26500000001</v>
      </c>
      <c r="R34" s="18">
        <v>842553.78799999994</v>
      </c>
      <c r="T34" s="18" t="s">
        <v>32</v>
      </c>
      <c r="U34" s="18">
        <v>1102486.7023</v>
      </c>
      <c r="V34" s="18">
        <v>1328904.6910000001</v>
      </c>
      <c r="W34" s="18">
        <v>2084793.1236999999</v>
      </c>
      <c r="X34" s="18">
        <v>1469332.4893</v>
      </c>
      <c r="AA34" s="19" t="s">
        <v>84</v>
      </c>
      <c r="AB34" s="19" t="s">
        <v>71</v>
      </c>
      <c r="AC34" s="19">
        <f t="shared" si="7"/>
        <v>0.32235154183552689</v>
      </c>
      <c r="AD34" s="19" t="s">
        <v>72</v>
      </c>
      <c r="AE34" s="19">
        <f t="shared" si="8"/>
        <v>0.48553574932613508</v>
      </c>
      <c r="AF34" s="19" t="s">
        <v>85</v>
      </c>
      <c r="AG34" s="19">
        <f t="shared" si="9"/>
        <v>0.66390897535951132</v>
      </c>
      <c r="AH34" s="19"/>
      <c r="AI34" s="11"/>
      <c r="AJ34" s="11"/>
    </row>
    <row r="35" spans="2:36" x14ac:dyDescent="0.2">
      <c r="B35" s="18" t="s">
        <v>33</v>
      </c>
      <c r="C35" s="18">
        <v>0</v>
      </c>
      <c r="D35" s="18">
        <v>0</v>
      </c>
      <c r="E35" s="18">
        <v>0</v>
      </c>
      <c r="F35" s="18">
        <v>2036.6390999999999</v>
      </c>
      <c r="H35" s="18" t="s">
        <v>33</v>
      </c>
      <c r="I35" s="18">
        <v>11835.352800000001</v>
      </c>
      <c r="J35" s="18">
        <v>0</v>
      </c>
      <c r="K35" s="18">
        <v>0</v>
      </c>
      <c r="L35" s="18">
        <v>0</v>
      </c>
      <c r="N35" s="18" t="s">
        <v>33</v>
      </c>
      <c r="O35" s="18">
        <v>2678.3708000000001</v>
      </c>
      <c r="P35" s="18">
        <v>1966.9866</v>
      </c>
      <c r="Q35" s="18">
        <v>2285.5306999999998</v>
      </c>
      <c r="R35" s="18">
        <v>2698.8022000000001</v>
      </c>
      <c r="T35" s="18" t="s">
        <v>33</v>
      </c>
      <c r="U35" s="18">
        <v>0</v>
      </c>
      <c r="V35" s="18">
        <v>0</v>
      </c>
      <c r="W35" s="18">
        <v>8259.8577999999998</v>
      </c>
      <c r="X35" s="18">
        <v>5669.7134999999998</v>
      </c>
      <c r="AA35" s="19" t="s">
        <v>86</v>
      </c>
      <c r="AB35" s="19" t="s">
        <v>71</v>
      </c>
      <c r="AC35" s="19">
        <f t="shared" si="7"/>
        <v>0.11606637749268323</v>
      </c>
      <c r="AD35" s="19" t="s">
        <v>72</v>
      </c>
      <c r="AE35" s="19">
        <f t="shared" si="8"/>
        <v>0.263036258975823</v>
      </c>
      <c r="AF35" s="19" t="s">
        <v>87</v>
      </c>
      <c r="AG35" s="19">
        <f t="shared" si="9"/>
        <v>0.4412561900956456</v>
      </c>
      <c r="AH35" s="19"/>
      <c r="AI35" s="11"/>
      <c r="AJ35" s="11"/>
    </row>
    <row r="36" spans="2:36" x14ac:dyDescent="0.2">
      <c r="B36" s="18" t="s">
        <v>34</v>
      </c>
      <c r="C36" s="18">
        <v>112351.33989999999</v>
      </c>
      <c r="D36" s="18">
        <v>97925.842799999999</v>
      </c>
      <c r="E36" s="18">
        <v>130385.76519999999</v>
      </c>
      <c r="F36" s="18">
        <v>185678.7058</v>
      </c>
      <c r="H36" s="18" t="s">
        <v>34</v>
      </c>
      <c r="I36" s="18">
        <v>72572.332800000004</v>
      </c>
      <c r="J36" s="18">
        <v>97409.4856</v>
      </c>
      <c r="K36" s="18">
        <v>175033.94639999999</v>
      </c>
      <c r="L36" s="18">
        <v>141470.72839999999</v>
      </c>
      <c r="N36" s="18" t="s">
        <v>34</v>
      </c>
      <c r="O36" s="18">
        <v>169397.6661</v>
      </c>
      <c r="P36" s="18">
        <v>249737.64569999999</v>
      </c>
      <c r="Q36" s="18">
        <v>135611.5601</v>
      </c>
      <c r="R36" s="18">
        <v>792325.04850000003</v>
      </c>
      <c r="T36" s="18" t="s">
        <v>34</v>
      </c>
      <c r="U36" s="18">
        <v>876548.85149999999</v>
      </c>
      <c r="V36" s="18">
        <v>740044.81070000003</v>
      </c>
      <c r="W36" s="18">
        <v>386253.75959999999</v>
      </c>
      <c r="X36" s="18">
        <v>1242878.2812999999</v>
      </c>
      <c r="AA36" s="19" t="s">
        <v>88</v>
      </c>
      <c r="AB36" s="19" t="s">
        <v>71</v>
      </c>
      <c r="AC36" s="19">
        <f t="shared" si="7"/>
        <v>0.12983922378240986</v>
      </c>
      <c r="AD36" s="19" t="s">
        <v>72</v>
      </c>
      <c r="AE36" s="19">
        <f t="shared" si="8"/>
        <v>0.26342904595361755</v>
      </c>
      <c r="AF36" s="19" t="s">
        <v>89</v>
      </c>
      <c r="AG36" s="19">
        <f t="shared" si="9"/>
        <v>0.49288119809411945</v>
      </c>
      <c r="AH36" s="19"/>
      <c r="AI36" s="11"/>
      <c r="AJ36" s="11"/>
    </row>
    <row r="37" spans="2:36" x14ac:dyDescent="0.2">
      <c r="B37" s="18" t="s">
        <v>35</v>
      </c>
      <c r="C37" s="18">
        <v>25787.212899999999</v>
      </c>
      <c r="D37" s="18">
        <v>32884.338300000003</v>
      </c>
      <c r="E37" s="18">
        <v>12332.2073</v>
      </c>
      <c r="F37" s="18">
        <v>26463.306499999999</v>
      </c>
      <c r="H37" s="18" t="s">
        <v>35</v>
      </c>
      <c r="I37" s="18">
        <v>99378.329599999997</v>
      </c>
      <c r="J37" s="18">
        <v>111014.0119</v>
      </c>
      <c r="K37" s="18">
        <v>91386.866099999999</v>
      </c>
      <c r="L37" s="18">
        <v>78218.828800000003</v>
      </c>
      <c r="N37" s="18" t="s">
        <v>35</v>
      </c>
      <c r="O37" s="18">
        <v>32288.1129</v>
      </c>
      <c r="P37" s="18">
        <v>16079.5118</v>
      </c>
      <c r="Q37" s="18">
        <v>29376.6384</v>
      </c>
      <c r="R37" s="18">
        <v>12407.432000000001</v>
      </c>
      <c r="T37" s="18" t="s">
        <v>35</v>
      </c>
      <c r="U37" s="18">
        <v>87895.882799999992</v>
      </c>
      <c r="V37" s="18">
        <v>182466.33249999999</v>
      </c>
      <c r="W37" s="18">
        <v>166217.79730000001</v>
      </c>
      <c r="X37" s="18">
        <v>59566.817999999999</v>
      </c>
      <c r="AA37" s="19" t="s">
        <v>90</v>
      </c>
      <c r="AB37" s="19" t="s">
        <v>71</v>
      </c>
      <c r="AC37" s="19">
        <f t="shared" si="7"/>
        <v>7.802298066685133E-6</v>
      </c>
      <c r="AD37" s="19" t="s">
        <v>72</v>
      </c>
      <c r="AE37" s="19">
        <f t="shared" si="8"/>
        <v>1.430919444495005E-5</v>
      </c>
      <c r="AF37" s="19" t="s">
        <v>91</v>
      </c>
      <c r="AG37" s="19">
        <f t="shared" si="9"/>
        <v>0.54526466159237164</v>
      </c>
      <c r="AH37" s="19"/>
      <c r="AI37" s="11"/>
      <c r="AJ37" s="11"/>
    </row>
    <row r="38" spans="2:36" x14ac:dyDescent="0.2">
      <c r="B38" s="18" t="s">
        <v>36</v>
      </c>
      <c r="C38" s="18">
        <v>257424.49559999999</v>
      </c>
      <c r="D38" s="18">
        <v>341136.58490000002</v>
      </c>
      <c r="E38" s="18">
        <v>262359.60739999998</v>
      </c>
      <c r="F38" s="18">
        <v>519131.22690000001</v>
      </c>
      <c r="H38" s="18" t="s">
        <v>36</v>
      </c>
      <c r="I38" s="18">
        <v>320218.54609999998</v>
      </c>
      <c r="J38" s="18">
        <v>256657.38939999999</v>
      </c>
      <c r="K38" s="18">
        <v>522657.50079999998</v>
      </c>
      <c r="L38" s="18">
        <v>555057.0577</v>
      </c>
      <c r="N38" s="18" t="s">
        <v>36</v>
      </c>
      <c r="O38" s="18">
        <v>399476.59019999998</v>
      </c>
      <c r="P38" s="18">
        <v>414858.6483</v>
      </c>
      <c r="Q38" s="18">
        <v>771289.06480000005</v>
      </c>
      <c r="R38" s="18">
        <v>480248.41529999999</v>
      </c>
      <c r="T38" s="18" t="s">
        <v>36</v>
      </c>
      <c r="U38" s="18">
        <v>512325.7133</v>
      </c>
      <c r="V38" s="18">
        <v>693737.04260000004</v>
      </c>
      <c r="W38" s="18">
        <v>580012.15540000005</v>
      </c>
      <c r="X38" s="18">
        <v>1022735.5185</v>
      </c>
      <c r="AA38" s="19" t="s">
        <v>92</v>
      </c>
      <c r="AB38" s="19" t="s">
        <v>71</v>
      </c>
      <c r="AC38" s="19">
        <f t="shared" si="7"/>
        <v>0.12086010355705856</v>
      </c>
      <c r="AD38" s="19" t="s">
        <v>72</v>
      </c>
      <c r="AE38" s="19">
        <f t="shared" si="8"/>
        <v>0.20146346059749787</v>
      </c>
      <c r="AF38" s="19" t="s">
        <v>93</v>
      </c>
      <c r="AG38" s="19">
        <f t="shared" si="9"/>
        <v>0.59991078877833803</v>
      </c>
      <c r="AH38" s="19"/>
      <c r="AI38" s="11"/>
      <c r="AJ38" s="11"/>
    </row>
    <row r="39" spans="2:36" x14ac:dyDescent="0.2">
      <c r="B39" s="18" t="s">
        <v>37</v>
      </c>
      <c r="C39" s="18">
        <v>2921.6902</v>
      </c>
      <c r="D39" s="18">
        <v>2480.5576999999998</v>
      </c>
      <c r="E39" s="18">
        <v>1998.5624</v>
      </c>
      <c r="F39" s="18">
        <v>6126.6338999999998</v>
      </c>
      <c r="H39" s="18" t="s">
        <v>37</v>
      </c>
      <c r="I39" s="18">
        <v>3445.4769999999999</v>
      </c>
      <c r="J39" s="18">
        <v>6225.0761000000002</v>
      </c>
      <c r="K39" s="18">
        <v>5285.2317000000003</v>
      </c>
      <c r="L39" s="18">
        <v>4343.5298999999995</v>
      </c>
      <c r="N39" s="18" t="s">
        <v>37</v>
      </c>
      <c r="O39" s="18">
        <v>4680.6480000000001</v>
      </c>
      <c r="P39" s="18">
        <v>3480.7676000000001</v>
      </c>
      <c r="Q39" s="18">
        <v>6927.1733000000004</v>
      </c>
      <c r="R39" s="18">
        <v>7214.1415999999999</v>
      </c>
      <c r="T39" s="18" t="s">
        <v>37</v>
      </c>
      <c r="U39" s="18">
        <v>7089.6957999999995</v>
      </c>
      <c r="V39" s="18">
        <v>29376.6384</v>
      </c>
      <c r="W39" s="18">
        <v>19746.948100000001</v>
      </c>
      <c r="X39" s="18">
        <v>6836.1607000000004</v>
      </c>
      <c r="AA39" s="19" t="s">
        <v>94</v>
      </c>
      <c r="AB39" s="19" t="s">
        <v>71</v>
      </c>
      <c r="AC39" s="19">
        <f t="shared" si="7"/>
        <v>0.34401993288571742</v>
      </c>
      <c r="AD39" s="19" t="s">
        <v>72</v>
      </c>
      <c r="AE39" s="19">
        <f t="shared" si="8"/>
        <v>0.49109179841027928</v>
      </c>
      <c r="AF39" s="19" t="s">
        <v>95</v>
      </c>
      <c r="AG39" s="19">
        <f t="shared" si="9"/>
        <v>0.70052062363767742</v>
      </c>
      <c r="AH39" s="19"/>
      <c r="AI39" s="11"/>
      <c r="AJ39" s="11"/>
    </row>
    <row r="40" spans="2:36" x14ac:dyDescent="0.2">
      <c r="B40" s="18" t="s">
        <v>38</v>
      </c>
      <c r="C40" s="18">
        <v>115716.02</v>
      </c>
      <c r="D40" s="18">
        <v>165680.07999999999</v>
      </c>
      <c r="E40" s="18">
        <v>127998.0775</v>
      </c>
      <c r="F40" s="18">
        <v>253155.2617</v>
      </c>
      <c r="H40" s="18" t="s">
        <v>38</v>
      </c>
      <c r="I40" s="18">
        <v>203572.89739999999</v>
      </c>
      <c r="J40" s="18">
        <v>132085.2862</v>
      </c>
      <c r="K40" s="18">
        <v>285421.0858</v>
      </c>
      <c r="L40" s="18">
        <v>372722.60060000001</v>
      </c>
      <c r="N40" s="18" t="s">
        <v>38</v>
      </c>
      <c r="O40" s="18">
        <v>201240.93169999999</v>
      </c>
      <c r="P40" s="18">
        <v>171349.7935</v>
      </c>
      <c r="Q40" s="18">
        <v>359947.40340000001</v>
      </c>
      <c r="R40" s="18">
        <v>200000.18849999999</v>
      </c>
      <c r="T40" s="18" t="s">
        <v>38</v>
      </c>
      <c r="U40" s="18">
        <v>334212.19770000002</v>
      </c>
      <c r="V40" s="18">
        <v>427756.4339</v>
      </c>
      <c r="W40" s="18">
        <v>421268.53570000001</v>
      </c>
      <c r="X40" s="18">
        <v>474792.3028</v>
      </c>
      <c r="AA40" s="19" t="s">
        <v>96</v>
      </c>
      <c r="AB40" s="19" t="s">
        <v>71</v>
      </c>
      <c r="AC40" s="19">
        <f t="shared" si="7"/>
        <v>0.13197781874342548</v>
      </c>
      <c r="AD40" s="19" t="s">
        <v>72</v>
      </c>
      <c r="AE40" s="19">
        <f t="shared" si="8"/>
        <v>0.20795270238070557</v>
      </c>
      <c r="AF40" s="19" t="s">
        <v>97</v>
      </c>
      <c r="AG40" s="19">
        <f t="shared" si="9"/>
        <v>0.63465305924137272</v>
      </c>
      <c r="AH40" s="19"/>
      <c r="AI40" s="11"/>
      <c r="AJ40" s="11"/>
    </row>
    <row r="41" spans="2:36" x14ac:dyDescent="0.2">
      <c r="B41" s="18" t="s">
        <v>39</v>
      </c>
      <c r="C41" s="18">
        <v>150859.8854</v>
      </c>
      <c r="D41" s="18">
        <v>157999.731</v>
      </c>
      <c r="E41" s="18">
        <v>114176.23540000001</v>
      </c>
      <c r="F41" s="18">
        <v>226600.01389999999</v>
      </c>
      <c r="H41" s="18" t="s">
        <v>39</v>
      </c>
      <c r="I41" s="18">
        <v>177432.77850000001</v>
      </c>
      <c r="J41" s="18">
        <v>121760.9283</v>
      </c>
      <c r="K41" s="18">
        <v>323555.3652</v>
      </c>
      <c r="L41" s="18">
        <v>270463.4436</v>
      </c>
      <c r="N41" s="18" t="s">
        <v>39</v>
      </c>
      <c r="O41" s="18">
        <v>200810.9436</v>
      </c>
      <c r="P41" s="18">
        <v>197324.60380000001</v>
      </c>
      <c r="Q41" s="18">
        <v>273716.67969999998</v>
      </c>
      <c r="R41" s="18">
        <v>203893.29889999999</v>
      </c>
      <c r="T41" s="18" t="s">
        <v>39</v>
      </c>
      <c r="U41" s="18">
        <v>416944.5085</v>
      </c>
      <c r="V41" s="18">
        <v>566311.973</v>
      </c>
      <c r="W41" s="18">
        <v>371296.11739999999</v>
      </c>
      <c r="X41" s="18">
        <v>536197.01809999999</v>
      </c>
      <c r="AA41" s="19" t="s">
        <v>98</v>
      </c>
      <c r="AB41" s="19" t="s">
        <v>71</v>
      </c>
      <c r="AC41" s="19">
        <f t="shared" si="7"/>
        <v>1.8762534200029279E-2</v>
      </c>
      <c r="AD41" s="19" t="s">
        <v>72</v>
      </c>
      <c r="AE41" s="19">
        <f t="shared" si="8"/>
        <v>3.3850978834078782E-2</v>
      </c>
      <c r="AF41" s="19" t="s">
        <v>99</v>
      </c>
      <c r="AG41" s="19">
        <f t="shared" si="9"/>
        <v>0.55426858679609226</v>
      </c>
      <c r="AH41" s="19"/>
      <c r="AI41" s="11"/>
      <c r="AJ41" s="11"/>
    </row>
    <row r="42" spans="2:36" x14ac:dyDescent="0.2">
      <c r="B42" s="18" t="s">
        <v>40</v>
      </c>
      <c r="C42" s="18">
        <v>110419.6439</v>
      </c>
      <c r="D42" s="18">
        <v>87498.3992</v>
      </c>
      <c r="E42" s="18">
        <v>66159.659299999999</v>
      </c>
      <c r="F42" s="18">
        <v>111561.0162</v>
      </c>
      <c r="H42" s="18" t="s">
        <v>40</v>
      </c>
      <c r="I42" s="18">
        <v>67237.88</v>
      </c>
      <c r="J42" s="18">
        <v>61917.3577</v>
      </c>
      <c r="K42" s="18">
        <v>82307.894899999999</v>
      </c>
      <c r="L42" s="18">
        <v>85981.8321</v>
      </c>
      <c r="N42" s="18" t="s">
        <v>40</v>
      </c>
      <c r="O42" s="18">
        <v>94213.828899999993</v>
      </c>
      <c r="P42" s="18">
        <v>143553.80249999999</v>
      </c>
      <c r="Q42" s="18">
        <v>124351.0726</v>
      </c>
      <c r="R42" s="18">
        <v>101552.4163</v>
      </c>
      <c r="T42" s="18" t="s">
        <v>40</v>
      </c>
      <c r="U42" s="18">
        <v>74584.825700000001</v>
      </c>
      <c r="V42" s="18">
        <v>119542.264</v>
      </c>
      <c r="W42" s="18">
        <v>96238.394899999999</v>
      </c>
      <c r="X42" s="18">
        <v>136514.25649999999</v>
      </c>
      <c r="AA42" s="19" t="s">
        <v>100</v>
      </c>
      <c r="AB42" s="19" t="s">
        <v>71</v>
      </c>
      <c r="AC42" s="19">
        <f t="shared" si="7"/>
        <v>0.19912889872245146</v>
      </c>
      <c r="AD42" s="19" t="s">
        <v>72</v>
      </c>
      <c r="AE42" s="19">
        <f t="shared" si="8"/>
        <v>0.31490629470614412</v>
      </c>
      <c r="AF42" s="19" t="s">
        <v>101</v>
      </c>
      <c r="AG42" s="19">
        <f t="shared" si="9"/>
        <v>0.63234334171779349</v>
      </c>
      <c r="AH42" s="19"/>
      <c r="AI42" s="11"/>
      <c r="AJ42" s="11"/>
    </row>
    <row r="43" spans="2:36" x14ac:dyDescent="0.2">
      <c r="B43" s="18" t="s">
        <v>41</v>
      </c>
      <c r="C43" s="18">
        <v>236632.76</v>
      </c>
      <c r="D43" s="18">
        <v>164687.2997</v>
      </c>
      <c r="E43" s="18">
        <v>73851.152700000006</v>
      </c>
      <c r="F43" s="18">
        <v>195538.71369999999</v>
      </c>
      <c r="H43" s="18" t="s">
        <v>41</v>
      </c>
      <c r="I43" s="18">
        <v>132715.87349999999</v>
      </c>
      <c r="J43" s="18">
        <v>108647.68429999999</v>
      </c>
      <c r="K43" s="18">
        <v>114982.34699999999</v>
      </c>
      <c r="L43" s="18">
        <v>146779.1776</v>
      </c>
      <c r="N43" s="18" t="s">
        <v>41</v>
      </c>
      <c r="O43" s="18">
        <v>114220.81299999999</v>
      </c>
      <c r="P43" s="18">
        <v>99532.493799999997</v>
      </c>
      <c r="Q43" s="18">
        <v>105823.5076</v>
      </c>
      <c r="R43" s="18">
        <v>116756.164</v>
      </c>
      <c r="T43" s="18" t="s">
        <v>41</v>
      </c>
      <c r="U43" s="18">
        <v>75468.948099999994</v>
      </c>
      <c r="V43" s="18">
        <v>155296.28529999999</v>
      </c>
      <c r="W43" s="18">
        <v>150829.2383</v>
      </c>
      <c r="X43" s="18">
        <v>73972.812399999995</v>
      </c>
      <c r="AA43" s="19" t="s">
        <v>102</v>
      </c>
      <c r="AB43" s="19" t="s">
        <v>71</v>
      </c>
      <c r="AC43" s="19">
        <f t="shared" si="7"/>
        <v>0.27781415230901785</v>
      </c>
      <c r="AD43" s="19" t="s">
        <v>72</v>
      </c>
      <c r="AE43" s="19">
        <f t="shared" si="8"/>
        <v>0.37985209287075539</v>
      </c>
      <c r="AF43" s="19" t="s">
        <v>103</v>
      </c>
      <c r="AG43" s="19">
        <f t="shared" si="9"/>
        <v>0.73137454689118708</v>
      </c>
      <c r="AH43" s="19"/>
      <c r="AI43" s="11"/>
      <c r="AJ43" s="11"/>
    </row>
    <row r="44" spans="2:36" x14ac:dyDescent="0.2">
      <c r="B44" s="18" t="s">
        <v>42</v>
      </c>
      <c r="C44" s="18">
        <v>350585.17869999999</v>
      </c>
      <c r="D44" s="18">
        <v>343071.99569999997</v>
      </c>
      <c r="E44" s="18">
        <v>156892.7206</v>
      </c>
      <c r="F44" s="18">
        <v>476814.08270000003</v>
      </c>
      <c r="H44" s="18" t="s">
        <v>42</v>
      </c>
      <c r="I44" s="18">
        <v>254155.47159999999</v>
      </c>
      <c r="J44" s="18">
        <v>178194.3125</v>
      </c>
      <c r="K44" s="18">
        <v>215947.82490000001</v>
      </c>
      <c r="L44" s="18">
        <v>283676.98719999997</v>
      </c>
      <c r="N44" s="18" t="s">
        <v>42</v>
      </c>
      <c r="O44" s="18">
        <v>231654.92800000001</v>
      </c>
      <c r="P44" s="18">
        <v>201889.1643</v>
      </c>
      <c r="Q44" s="18">
        <v>257508.07860000001</v>
      </c>
      <c r="R44" s="18">
        <v>176882.98809999999</v>
      </c>
      <c r="T44" s="18" t="s">
        <v>42</v>
      </c>
      <c r="U44" s="18">
        <v>95735.039499999999</v>
      </c>
      <c r="V44" s="18">
        <v>151460.7543</v>
      </c>
      <c r="W44" s="18">
        <v>147029.92660000001</v>
      </c>
      <c r="X44" s="18">
        <v>189473.37400000001</v>
      </c>
      <c r="AA44" s="19" t="s">
        <v>104</v>
      </c>
      <c r="AB44" s="19" t="s">
        <v>71</v>
      </c>
      <c r="AC44" s="19">
        <f t="shared" si="7"/>
        <v>4.0280952499945323E-2</v>
      </c>
      <c r="AD44" s="19" t="s">
        <v>72</v>
      </c>
      <c r="AE44" s="19">
        <f t="shared" si="8"/>
        <v>5.3942880430300003E-2</v>
      </c>
      <c r="AF44" s="19" t="s">
        <v>105</v>
      </c>
      <c r="AG44" s="19">
        <f t="shared" si="9"/>
        <v>0.74673343689891836</v>
      </c>
      <c r="AH44" s="19"/>
      <c r="AI44" s="11"/>
      <c r="AJ44" s="11"/>
    </row>
    <row r="45" spans="2:36" x14ac:dyDescent="0.2">
      <c r="B45" s="18" t="s">
        <v>47</v>
      </c>
      <c r="C45" s="18">
        <v>1532937.6916</v>
      </c>
      <c r="D45" s="18">
        <v>1380601.3844000001</v>
      </c>
      <c r="E45" s="18">
        <v>1604514.0776</v>
      </c>
      <c r="F45" s="18">
        <v>1530766.8754</v>
      </c>
      <c r="H45" s="18" t="s">
        <v>47</v>
      </c>
      <c r="I45" s="18">
        <v>3237092.9276000001</v>
      </c>
      <c r="J45" s="18">
        <v>3838454.6746</v>
      </c>
      <c r="K45" s="18">
        <v>4703850.9994000001</v>
      </c>
      <c r="L45" s="18">
        <v>3394010.0838000001</v>
      </c>
      <c r="M45" s="18"/>
      <c r="N45" s="18" t="s">
        <v>47</v>
      </c>
      <c r="O45" s="18">
        <v>1615374.1142</v>
      </c>
      <c r="P45" s="18">
        <v>1951007.9077999999</v>
      </c>
      <c r="Q45" s="18">
        <v>1417969.7966</v>
      </c>
      <c r="R45" s="18">
        <v>1249854.1272</v>
      </c>
      <c r="T45" s="18" t="s">
        <v>47</v>
      </c>
      <c r="U45" s="18">
        <v>8253565.2822000002</v>
      </c>
      <c r="V45" s="18">
        <v>13707933.0528</v>
      </c>
      <c r="W45" s="18">
        <v>8827588.8399999999</v>
      </c>
      <c r="X45" s="18">
        <v>4308624.4796000002</v>
      </c>
      <c r="AA45" s="19" t="s">
        <v>106</v>
      </c>
      <c r="AB45" s="19" t="s">
        <v>71</v>
      </c>
      <c r="AC45" s="19">
        <f t="shared" si="7"/>
        <v>3.181771336684816E-2</v>
      </c>
      <c r="AD45" s="19" t="s">
        <v>72</v>
      </c>
      <c r="AE45" s="19">
        <f t="shared" si="8"/>
        <v>5.2204684017915622E-2</v>
      </c>
      <c r="AF45" s="19" t="s">
        <v>107</v>
      </c>
      <c r="AG45" s="19">
        <f t="shared" si="9"/>
        <v>0.60948004887701157</v>
      </c>
      <c r="AH45" s="19"/>
      <c r="AI45" s="11"/>
      <c r="AJ45" s="11"/>
    </row>
    <row r="46" spans="2:36" x14ac:dyDescent="0.2">
      <c r="B46" s="18" t="s">
        <v>48</v>
      </c>
      <c r="C46" s="18">
        <v>17713.9247</v>
      </c>
      <c r="D46" s="18">
        <v>31700.7451</v>
      </c>
      <c r="E46" s="18">
        <v>20101.337100000001</v>
      </c>
      <c r="F46" s="18">
        <v>24640.797200000001</v>
      </c>
      <c r="H46" s="18" t="s">
        <v>48</v>
      </c>
      <c r="I46" s="18">
        <v>160157.23699999999</v>
      </c>
      <c r="J46" s="18">
        <v>170967.1305</v>
      </c>
      <c r="K46" s="18">
        <v>146778.19380000001</v>
      </c>
      <c r="L46" s="18">
        <v>82276.348800000007</v>
      </c>
      <c r="M46" s="18"/>
      <c r="N46" s="18" t="s">
        <v>48</v>
      </c>
      <c r="O46" s="18">
        <v>33184.436500000003</v>
      </c>
      <c r="P46" s="18">
        <v>15256.9953</v>
      </c>
      <c r="Q46" s="18">
        <v>29333.1947</v>
      </c>
      <c r="R46" s="18">
        <v>12025.447899999999</v>
      </c>
      <c r="T46" s="18" t="s">
        <v>48</v>
      </c>
      <c r="U46" s="18">
        <v>97233.427899999995</v>
      </c>
      <c r="V46" s="18">
        <v>122271.4651</v>
      </c>
      <c r="W46" s="18">
        <v>142963.6967</v>
      </c>
      <c r="X46" s="18">
        <v>50654.058599999997</v>
      </c>
      <c r="AA46" s="19" t="s">
        <v>108</v>
      </c>
      <c r="AB46" s="19" t="s">
        <v>71</v>
      </c>
      <c r="AC46" s="19">
        <f t="shared" si="7"/>
        <v>3.1163187247840202E-2</v>
      </c>
      <c r="AD46" s="19" t="s">
        <v>72</v>
      </c>
      <c r="AE46" s="19">
        <f t="shared" si="8"/>
        <v>4.1332312208316561E-2</v>
      </c>
      <c r="AF46" s="19" t="s">
        <v>109</v>
      </c>
      <c r="AG46" s="19">
        <f t="shared" si="9"/>
        <v>0.75396670505091634</v>
      </c>
      <c r="AH46" s="19"/>
      <c r="AI46" s="11"/>
      <c r="AJ46" s="11"/>
    </row>
    <row r="47" spans="2:36" x14ac:dyDescent="0.2">
      <c r="H47" s="18"/>
      <c r="I47" s="18"/>
      <c r="J47" s="18"/>
      <c r="K47" s="18"/>
      <c r="L4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 hr</vt:lpstr>
      <vt:lpstr>8 hr</vt:lpstr>
      <vt:lpstr>48 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2019-04-10T16:04:00Z</dcterms:created>
  <dcterms:modified xsi:type="dcterms:W3CDTF">2019-06-04T23:26:19Z</dcterms:modified>
</cp:coreProperties>
</file>